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<sst xmlns="http://schemas.openxmlformats.org/spreadsheetml/2006/main" count="1119" uniqueCount="41">
  <si>
    <t>Shift (Hz)</t>
  </si>
  <si>
    <t>Range 0.</t>
  </si>
  <si>
    <t>Range 1.</t>
  </si>
  <si>
    <t>Range 2.</t>
  </si>
  <si>
    <t>Range 3.</t>
  </si>
  <si>
    <t>Range 4.</t>
  </si>
  <si>
    <t>Range 5.</t>
  </si>
  <si>
    <t>Range 6.</t>
  </si>
  <si>
    <t>Range 7.</t>
  </si>
  <si>
    <t>Range 8.</t>
  </si>
  <si>
    <t>Range 9.</t>
  </si>
  <si>
    <t>AD985X (0,1)</t>
  </si>
  <si>
    <t>Memória hely</t>
  </si>
  <si>
    <t>,</t>
  </si>
  <si>
    <t>DW</t>
  </si>
  <si>
    <t>Range 10.</t>
  </si>
  <si>
    <t>Range 11.</t>
  </si>
  <si>
    <t>Range 12.</t>
  </si>
  <si>
    <t>Range 13.</t>
  </si>
  <si>
    <t>Range 14.</t>
  </si>
  <si>
    <t>Range 15.</t>
  </si>
  <si>
    <t>inut data</t>
  </si>
  <si>
    <t>output data</t>
  </si>
  <si>
    <t>DDS internal clock (Hz)</t>
  </si>
  <si>
    <t>Detector slope mV/dB</t>
  </si>
  <si>
    <t>Detector 0dBm. mV</t>
  </si>
  <si>
    <t>frq.mult.</t>
  </si>
  <si>
    <t>DDS sweep generator  V2.0</t>
  </si>
  <si>
    <t>blank pulse (1:ON)</t>
  </si>
  <si>
    <t>Marker (1:OFF)</t>
  </si>
  <si>
    <t>(fout mixed 60Mhz and hipass. 60MHz-120Mhz)</t>
  </si>
  <si>
    <t>frq. mult.</t>
  </si>
  <si>
    <t>(fout mixed 120Mhz and hipass. 120MHz-180Mhz)</t>
  </si>
  <si>
    <t>frq. mult</t>
  </si>
  <si>
    <t xml:space="preserve">(64x-PLL oscillator 1GHz-2GHz mixed 1GHz and lopass 0-1GHz) </t>
  </si>
  <si>
    <t xml:space="preserve">(64x-es PLL oscillator 1GHz-2GHz </t>
  </si>
  <si>
    <t xml:space="preserve">(64x-es PLL oszcillator 1GHz-2GHz mixed 1GHz and hipass 2-3GHz-re) </t>
  </si>
  <si>
    <t>detector 0dBm. mV</t>
  </si>
  <si>
    <t>detector slope mV/dB</t>
  </si>
  <si>
    <t>(original configuration  0-60MHz)</t>
  </si>
  <si>
    <t>auto shift (1:OFF)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</si>
</sst>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</numFmts>
  <fonts count="6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4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4.625" style="0" customWidth="1"/>
    <col min="2" max="2" width="13.75390625" style="0" customWidth="1"/>
    <col min="3" max="3" width="7.25390625" style="0" customWidth="1"/>
    <col min="4" max="4" width="8.00390625" style="0" customWidth="1"/>
    <col min="5" max="5" width="4.625" style="0" customWidth="1"/>
    <col min="6" max="6" width="4.125" style="11" bestFit="1" customWidth="1"/>
    <col min="7" max="7" width="7.625" style="0" bestFit="1" customWidth="1"/>
    <col min="8" max="8" width="1.625" style="0" bestFit="1" customWidth="1"/>
    <col min="9" max="9" width="4.00390625" style="0" bestFit="1" customWidth="1"/>
    <col min="10" max="10" width="1.625" style="0" bestFit="1" customWidth="1"/>
    <col min="11" max="11" width="4.00390625" style="0" bestFit="1" customWidth="1"/>
    <col min="12" max="12" width="1.625" style="0" bestFit="1" customWidth="1"/>
    <col min="13" max="13" width="3.875" style="0" customWidth="1"/>
    <col min="14" max="14" width="1.625" style="0" bestFit="1" customWidth="1"/>
    <col min="15" max="15" width="2.00390625" style="0" bestFit="1" customWidth="1"/>
    <col min="16" max="16" width="1.625" style="0" bestFit="1" customWidth="1"/>
    <col min="17" max="17" width="2.00390625" style="0" bestFit="1" customWidth="1"/>
    <col min="18" max="18" width="1.625" style="0" bestFit="1" customWidth="1"/>
    <col min="19" max="19" width="2.00390625" style="0" bestFit="1" customWidth="1"/>
    <col min="20" max="20" width="1.625" style="0" bestFit="1" customWidth="1"/>
    <col min="21" max="21" width="2.00390625" style="0" bestFit="1" customWidth="1"/>
    <col min="22" max="22" width="1.625" style="0" bestFit="1" customWidth="1"/>
    <col min="23" max="23" width="2.00390625" style="0" bestFit="1" customWidth="1"/>
    <col min="24" max="24" width="1.625" style="0" bestFit="1" customWidth="1"/>
    <col min="25" max="25" width="2.00390625" style="0" bestFit="1" customWidth="1"/>
    <col min="26" max="26" width="1.625" style="0" bestFit="1" customWidth="1"/>
    <col min="27" max="27" width="2.00390625" style="0" bestFit="1" customWidth="1"/>
    <col min="29" max="29" width="9.125" style="2" customWidth="1"/>
  </cols>
  <sheetData>
    <row r="1" ht="20.25">
      <c r="A1" s="1" t="s">
        <v>27</v>
      </c>
    </row>
    <row r="2" ht="20.25">
      <c r="A2" s="1"/>
    </row>
    <row r="3" spans="1:29" ht="20.25">
      <c r="A3" s="1"/>
      <c r="B3" s="16" t="s">
        <v>21</v>
      </c>
      <c r="C3" s="16"/>
      <c r="G3" s="15" t="s">
        <v>22</v>
      </c>
      <c r="H3" s="15"/>
      <c r="I3" s="15"/>
      <c r="J3" s="15"/>
      <c r="K3" s="15"/>
      <c r="L3" s="15"/>
      <c r="M3" s="15"/>
      <c r="N3" s="8"/>
      <c r="AC3" s="2" t="s">
        <v>12</v>
      </c>
    </row>
    <row r="4" spans="1:27" ht="12.75">
      <c r="A4" s="3" t="s">
        <v>11</v>
      </c>
      <c r="B4" s="7">
        <v>0</v>
      </c>
      <c r="C4" s="7"/>
      <c r="D4" s="3"/>
      <c r="E4" s="3"/>
      <c r="G4" s="8"/>
      <c r="H4" s="8"/>
      <c r="I4" s="8"/>
      <c r="J4" s="8"/>
      <c r="K4" s="8"/>
      <c r="L4" s="8"/>
      <c r="M4" s="8"/>
      <c r="N4" s="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3" t="s">
        <v>28</v>
      </c>
      <c r="B5" s="7">
        <v>0</v>
      </c>
      <c r="C5" s="7"/>
      <c r="D5" s="3"/>
      <c r="E5" s="3"/>
      <c r="I5" s="8"/>
      <c r="J5" s="8"/>
      <c r="K5" s="8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 t="s">
        <v>40</v>
      </c>
      <c r="B6" s="7">
        <v>0</v>
      </c>
      <c r="C6" s="7"/>
      <c r="D6" s="3"/>
      <c r="E6" s="3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"/>
      <c r="B7" s="7">
        <v>0</v>
      </c>
      <c r="C7" s="7"/>
      <c r="D7" s="3"/>
      <c r="E7" s="3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/>
      <c r="B8" s="7">
        <v>0</v>
      </c>
      <c r="C8" s="7"/>
      <c r="D8" s="3"/>
      <c r="E8" s="3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3" t="s">
        <v>29</v>
      </c>
      <c r="B9" s="7">
        <v>0</v>
      </c>
      <c r="C9" s="7"/>
      <c r="D9" s="3"/>
      <c r="E9" s="3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"/>
      <c r="B10" s="7">
        <v>0</v>
      </c>
      <c r="C10" s="7"/>
      <c r="D10" s="3"/>
      <c r="E10" s="3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9" ht="12.75">
      <c r="A11" s="3"/>
      <c r="B11" s="7">
        <v>0</v>
      </c>
      <c r="C11" s="7"/>
      <c r="D11" s="3"/>
      <c r="E11" s="3"/>
      <c r="F11" s="3" t="s">
        <v>14</v>
      </c>
      <c r="G11" s="8">
        <f>B11*128+B10*64+B9*32+B8*16+B7*8+B6*4+B5*2+B4</f>
        <v>0</v>
      </c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2">
        <v>0</v>
      </c>
    </row>
    <row r="12" spans="1:27" ht="12.75">
      <c r="A12" s="3"/>
      <c r="B12" s="3"/>
      <c r="C12" s="12"/>
      <c r="D12" s="12"/>
      <c r="E12" s="12"/>
      <c r="F12" s="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14" ht="12.75">
      <c r="A13" s="3" t="s">
        <v>23</v>
      </c>
      <c r="B13" s="4">
        <v>100000000</v>
      </c>
      <c r="F13" s="3"/>
      <c r="G13" s="6"/>
      <c r="H13" s="6"/>
      <c r="I13" s="6"/>
      <c r="J13" s="6"/>
      <c r="K13" s="6"/>
      <c r="L13" s="6"/>
      <c r="M13" s="6"/>
      <c r="N13" s="6"/>
    </row>
    <row r="14" spans="2:6" ht="12.75">
      <c r="B14">
        <f>B13/POWER(2,32)</f>
        <v>0.023283064365386963</v>
      </c>
      <c r="F14" s="3"/>
    </row>
    <row r="15" ht="12.75">
      <c r="F15" s="3"/>
    </row>
    <row r="16" spans="1:14" ht="12.75">
      <c r="A16" s="2" t="s">
        <v>1</v>
      </c>
      <c r="B16" s="13" t="s">
        <v>39</v>
      </c>
      <c r="F16" s="3"/>
      <c r="G16" s="6"/>
      <c r="H16" s="6"/>
      <c r="I16" s="6"/>
      <c r="J16" s="6"/>
      <c r="K16" s="6"/>
      <c r="L16" s="6"/>
      <c r="M16" s="6"/>
      <c r="N16" s="6"/>
    </row>
    <row r="17" spans="1:29" ht="12.75">
      <c r="A17" s="3" t="s">
        <v>26</v>
      </c>
      <c r="B17" s="4">
        <v>1</v>
      </c>
      <c r="C17" s="9">
        <f>INT(1/B17/B14+0.5)</f>
        <v>43</v>
      </c>
      <c r="D17" s="10">
        <f>C17-4294967296*INT(C17/4294967296)</f>
        <v>43</v>
      </c>
      <c r="E17" s="10"/>
      <c r="F17" s="14" t="s">
        <v>14</v>
      </c>
      <c r="G17" s="6">
        <f>INT(D17-M17*16777216-K17*65536-I17*256)</f>
        <v>43</v>
      </c>
      <c r="H17" s="6" t="s">
        <v>13</v>
      </c>
      <c r="I17" s="6">
        <f>INT((D17-M17*16777216-K17*65536)/256)</f>
        <v>0</v>
      </c>
      <c r="J17" s="6" t="s">
        <v>13</v>
      </c>
      <c r="K17" s="6">
        <f>INT((D17-M17*16777216)/65536)</f>
        <v>0</v>
      </c>
      <c r="L17" s="6" t="s">
        <v>13</v>
      </c>
      <c r="M17" s="6">
        <f>INT(D17/16777216)</f>
        <v>0</v>
      </c>
      <c r="N17" s="6"/>
      <c r="AC17" s="2">
        <v>1</v>
      </c>
    </row>
    <row r="18" spans="2:14" ht="12.75">
      <c r="B18" s="4"/>
      <c r="C18" s="9">
        <f>INT(10/B17/B14+0.5)</f>
        <v>429</v>
      </c>
      <c r="D18" s="10">
        <f aca="true" t="shared" si="0" ref="D18:D27">C18-4294967296*INT(C18/4294967296)</f>
        <v>429</v>
      </c>
      <c r="E18" s="10"/>
      <c r="F18" s="14" t="s">
        <v>14</v>
      </c>
      <c r="G18" s="6">
        <f aca="true" t="shared" si="1" ref="G18:G27">INT(D18-M18*16777216-K18*65536-I18*256)</f>
        <v>173</v>
      </c>
      <c r="H18" s="6" t="s">
        <v>13</v>
      </c>
      <c r="I18" s="6">
        <f aca="true" t="shared" si="2" ref="I18:I27">INT((D18-M18*16777216-K18*65536)/256)</f>
        <v>1</v>
      </c>
      <c r="J18" s="6" t="s">
        <v>13</v>
      </c>
      <c r="K18" s="6">
        <f aca="true" t="shared" si="3" ref="K18:K27">INT((D18-M18*16777216)/65536)</f>
        <v>0</v>
      </c>
      <c r="L18" s="6" t="s">
        <v>13</v>
      </c>
      <c r="M18" s="6">
        <f aca="true" t="shared" si="4" ref="M18:M27">INT(D18/16777216)</f>
        <v>0</v>
      </c>
      <c r="N18" s="6"/>
    </row>
    <row r="19" spans="2:14" ht="12.75">
      <c r="B19" s="4"/>
      <c r="C19" s="9">
        <f>INT(100/B17/B14+0.5)</f>
        <v>4295</v>
      </c>
      <c r="D19" s="10">
        <f t="shared" si="0"/>
        <v>4295</v>
      </c>
      <c r="E19" s="10"/>
      <c r="F19" s="14" t="s">
        <v>14</v>
      </c>
      <c r="G19" s="6">
        <f t="shared" si="1"/>
        <v>199</v>
      </c>
      <c r="H19" s="6" t="s">
        <v>13</v>
      </c>
      <c r="I19" s="6">
        <f t="shared" si="2"/>
        <v>16</v>
      </c>
      <c r="J19" s="6" t="s">
        <v>13</v>
      </c>
      <c r="K19" s="6">
        <f t="shared" si="3"/>
        <v>0</v>
      </c>
      <c r="L19" s="6" t="s">
        <v>13</v>
      </c>
      <c r="M19" s="6">
        <f t="shared" si="4"/>
        <v>0</v>
      </c>
      <c r="N19" s="6"/>
    </row>
    <row r="20" spans="2:14" ht="12.75">
      <c r="B20" s="4"/>
      <c r="C20" s="9">
        <f>INT(1000/B17/B14+0.5)</f>
        <v>42950</v>
      </c>
      <c r="D20" s="10">
        <f t="shared" si="0"/>
        <v>42950</v>
      </c>
      <c r="E20" s="10"/>
      <c r="F20" s="14" t="s">
        <v>14</v>
      </c>
      <c r="G20" s="6">
        <f t="shared" si="1"/>
        <v>198</v>
      </c>
      <c r="H20" s="6" t="s">
        <v>13</v>
      </c>
      <c r="I20" s="6">
        <f t="shared" si="2"/>
        <v>167</v>
      </c>
      <c r="J20" s="6" t="s">
        <v>13</v>
      </c>
      <c r="K20" s="6">
        <f t="shared" si="3"/>
        <v>0</v>
      </c>
      <c r="L20" s="6" t="s">
        <v>13</v>
      </c>
      <c r="M20" s="6">
        <f t="shared" si="4"/>
        <v>0</v>
      </c>
      <c r="N20" s="6"/>
    </row>
    <row r="21" spans="1:14" ht="12.75">
      <c r="A21" s="2"/>
      <c r="B21" s="4"/>
      <c r="C21" s="9">
        <f>INT(10000/B17/B14+0.5)</f>
        <v>429497</v>
      </c>
      <c r="D21" s="10">
        <f t="shared" si="0"/>
        <v>429497</v>
      </c>
      <c r="E21" s="10"/>
      <c r="F21" s="14" t="s">
        <v>14</v>
      </c>
      <c r="G21" s="6">
        <f t="shared" si="1"/>
        <v>185</v>
      </c>
      <c r="H21" s="6" t="s">
        <v>13</v>
      </c>
      <c r="I21" s="6">
        <f t="shared" si="2"/>
        <v>141</v>
      </c>
      <c r="J21" s="6" t="s">
        <v>13</v>
      </c>
      <c r="K21" s="6">
        <f t="shared" si="3"/>
        <v>6</v>
      </c>
      <c r="L21" s="6" t="s">
        <v>13</v>
      </c>
      <c r="M21" s="6">
        <f t="shared" si="4"/>
        <v>0</v>
      </c>
      <c r="N21" s="6"/>
    </row>
    <row r="22" spans="2:14" ht="12.75">
      <c r="B22" s="4"/>
      <c r="C22" s="9">
        <f>INT(100000/B17/B14+0.5)</f>
        <v>4294967</v>
      </c>
      <c r="D22" s="10">
        <f t="shared" si="0"/>
        <v>4294967</v>
      </c>
      <c r="E22" s="10"/>
      <c r="F22" s="14" t="s">
        <v>14</v>
      </c>
      <c r="G22" s="6">
        <f t="shared" si="1"/>
        <v>55</v>
      </c>
      <c r="H22" s="6" t="s">
        <v>13</v>
      </c>
      <c r="I22" s="6">
        <f t="shared" si="2"/>
        <v>137</v>
      </c>
      <c r="J22" s="6" t="s">
        <v>13</v>
      </c>
      <c r="K22" s="6">
        <f t="shared" si="3"/>
        <v>65</v>
      </c>
      <c r="L22" s="6" t="s">
        <v>13</v>
      </c>
      <c r="M22" s="6">
        <f t="shared" si="4"/>
        <v>0</v>
      </c>
      <c r="N22" s="6"/>
    </row>
    <row r="23" spans="2:14" ht="12.75">
      <c r="B23" s="4"/>
      <c r="C23" s="9">
        <f>INT(1000000/B17/B14+0.5)</f>
        <v>42949673</v>
      </c>
      <c r="D23" s="10">
        <f t="shared" si="0"/>
        <v>42949673</v>
      </c>
      <c r="E23" s="10"/>
      <c r="F23" s="14" t="s">
        <v>14</v>
      </c>
      <c r="G23" s="6">
        <f t="shared" si="1"/>
        <v>41</v>
      </c>
      <c r="H23" s="6" t="s">
        <v>13</v>
      </c>
      <c r="I23" s="6">
        <f t="shared" si="2"/>
        <v>92</v>
      </c>
      <c r="J23" s="6" t="s">
        <v>13</v>
      </c>
      <c r="K23" s="6">
        <f t="shared" si="3"/>
        <v>143</v>
      </c>
      <c r="L23" s="6" t="s">
        <v>13</v>
      </c>
      <c r="M23" s="6">
        <f t="shared" si="4"/>
        <v>2</v>
      </c>
      <c r="N23" s="6"/>
    </row>
    <row r="24" spans="2:14" ht="12.75">
      <c r="B24" s="4"/>
      <c r="C24" s="9">
        <f>INT(10000000/B17/B14+0.5)</f>
        <v>429496730</v>
      </c>
      <c r="D24" s="10">
        <f t="shared" si="0"/>
        <v>429496730</v>
      </c>
      <c r="E24" s="10"/>
      <c r="F24" s="14" t="s">
        <v>14</v>
      </c>
      <c r="G24" s="6">
        <f t="shared" si="1"/>
        <v>154</v>
      </c>
      <c r="H24" s="6" t="s">
        <v>13</v>
      </c>
      <c r="I24" s="6">
        <f t="shared" si="2"/>
        <v>153</v>
      </c>
      <c r="J24" s="6" t="s">
        <v>13</v>
      </c>
      <c r="K24" s="6">
        <f t="shared" si="3"/>
        <v>153</v>
      </c>
      <c r="L24" s="6" t="s">
        <v>13</v>
      </c>
      <c r="M24" s="6">
        <f t="shared" si="4"/>
        <v>25</v>
      </c>
      <c r="N24" s="6"/>
    </row>
    <row r="25" spans="2:14" ht="12.75">
      <c r="B25" s="4"/>
      <c r="C25" s="9">
        <f>INT(100000000/B17/B14+0.5)</f>
        <v>4294967296</v>
      </c>
      <c r="D25" s="10">
        <f t="shared" si="0"/>
        <v>0</v>
      </c>
      <c r="E25" s="10"/>
      <c r="F25" s="14" t="s">
        <v>14</v>
      </c>
      <c r="G25" s="6">
        <f t="shared" si="1"/>
        <v>0</v>
      </c>
      <c r="H25" s="6" t="s">
        <v>13</v>
      </c>
      <c r="I25" s="6">
        <f t="shared" si="2"/>
        <v>0</v>
      </c>
      <c r="J25" s="6" t="s">
        <v>13</v>
      </c>
      <c r="K25" s="6">
        <f t="shared" si="3"/>
        <v>0</v>
      </c>
      <c r="L25" s="6" t="s">
        <v>13</v>
      </c>
      <c r="M25" s="6">
        <f t="shared" si="4"/>
        <v>0</v>
      </c>
      <c r="N25" s="6"/>
    </row>
    <row r="26" spans="2:14" ht="12.75">
      <c r="B26" s="5"/>
      <c r="C26" s="9">
        <f>INT(1000000000/B17/B14+0.5)</f>
        <v>42949672960</v>
      </c>
      <c r="D26" s="10">
        <f t="shared" si="0"/>
        <v>0</v>
      </c>
      <c r="E26" s="10"/>
      <c r="F26" s="14" t="s">
        <v>14</v>
      </c>
      <c r="G26" s="6">
        <f t="shared" si="1"/>
        <v>0</v>
      </c>
      <c r="H26" s="6" t="s">
        <v>13</v>
      </c>
      <c r="I26" s="6">
        <f t="shared" si="2"/>
        <v>0</v>
      </c>
      <c r="J26" s="6" t="s">
        <v>13</v>
      </c>
      <c r="K26" s="6">
        <f t="shared" si="3"/>
        <v>0</v>
      </c>
      <c r="L26" s="6" t="s">
        <v>13</v>
      </c>
      <c r="M26" s="6">
        <f t="shared" si="4"/>
        <v>0</v>
      </c>
      <c r="N26" s="6"/>
    </row>
    <row r="27" spans="2:14" ht="12.75">
      <c r="B27" s="5"/>
      <c r="C27" s="9">
        <f>INT(10000000000/B17/B14+0.5)</f>
        <v>429496729600</v>
      </c>
      <c r="D27" s="10">
        <f t="shared" si="0"/>
        <v>0</v>
      </c>
      <c r="E27" s="10"/>
      <c r="F27" s="14" t="s">
        <v>14</v>
      </c>
      <c r="G27" s="6">
        <f t="shared" si="1"/>
        <v>0</v>
      </c>
      <c r="H27" s="6" t="s">
        <v>13</v>
      </c>
      <c r="I27" s="6">
        <f t="shared" si="2"/>
        <v>0</v>
      </c>
      <c r="J27" s="6" t="s">
        <v>13</v>
      </c>
      <c r="K27" s="6">
        <f t="shared" si="3"/>
        <v>0</v>
      </c>
      <c r="L27" s="6" t="s">
        <v>13</v>
      </c>
      <c r="M27" s="6">
        <f t="shared" si="4"/>
        <v>0</v>
      </c>
      <c r="N27" s="6"/>
    </row>
    <row r="28" spans="1:8" ht="12.75">
      <c r="A28" t="s">
        <v>0</v>
      </c>
      <c r="B28" s="5"/>
      <c r="F28" s="3" t="s">
        <v>14</v>
      </c>
      <c r="G28" s="11">
        <f>IF(B29&lt;0,1,0)+IF(B29&gt;0,2,0)</f>
        <v>0</v>
      </c>
      <c r="H28" s="11"/>
    </row>
    <row r="29" spans="2:27" ht="12.75">
      <c r="B29" s="4">
        <v>0</v>
      </c>
      <c r="F29" s="3" t="s">
        <v>14</v>
      </c>
      <c r="G29" s="11">
        <f>ABS(B29)-10000000000*AA29-1000000000*Y29-100000000*W29-10000000*U29-1000000*S29-100000*Q29-10000*O29-1000*M29-100*K29-I29*10</f>
        <v>0</v>
      </c>
      <c r="H29" s="11" t="s">
        <v>13</v>
      </c>
      <c r="I29" s="11">
        <f>INT((ABS(B29)-10000000000*AA29-1000000000*Y29-100000000*W29-10000000*U29-1000000*S29-100000*Q29-10000*O29-1000*M29-100*K29)/10)</f>
        <v>0</v>
      </c>
      <c r="J29" s="11" t="s">
        <v>13</v>
      </c>
      <c r="K29" s="11">
        <f>INT((ABS(B29)-10000000000*AA29-1000000000*Y29-100000000*W29-10000000*U29-1000000*S29-100000*Q29-10000*O29-1000*M29)/100)</f>
        <v>0</v>
      </c>
      <c r="L29" s="11" t="s">
        <v>13</v>
      </c>
      <c r="M29" s="11">
        <f>INT((ABS(B29)-10000000000*AA29-1000000000*Y29-100000000*W29-10000000*U29-1000000*S29-100000*Q29-10000*O29)/1000)</f>
        <v>0</v>
      </c>
      <c r="N29" s="11" t="s">
        <v>13</v>
      </c>
      <c r="O29" s="11">
        <f>INT((ABS(B29)-10000000000*AA29-1000000000*Y29-100000000*W29-10000000*U29-1000000*S29-100000*Q29)/10000)</f>
        <v>0</v>
      </c>
      <c r="P29" s="11" t="s">
        <v>13</v>
      </c>
      <c r="Q29" s="11">
        <f>INT((ABS(B29)-10000000000*AA29-1000000000*Y29-100000000*W29-10000000*U29-1000000*S29)/100000)</f>
        <v>0</v>
      </c>
      <c r="R29" s="11" t="s">
        <v>13</v>
      </c>
      <c r="S29" s="11">
        <f>INT((ABS(B29)-10000000000*AA29-1000000000*Y29-100000000*W29-10000000*U29)/1000000)</f>
        <v>0</v>
      </c>
      <c r="T29" s="11" t="s">
        <v>13</v>
      </c>
      <c r="U29" s="11">
        <f>INT((ABS(B29)-10000000000*AA29-1000000000*Y29-100000000*W29)/10000000)</f>
        <v>0</v>
      </c>
      <c r="V29" s="11" t="s">
        <v>13</v>
      </c>
      <c r="W29" s="11">
        <f>INT((ABS(B29)-10000000000*AA29-1000000000*Y29)/100000000)</f>
        <v>0</v>
      </c>
      <c r="X29" s="11" t="s">
        <v>13</v>
      </c>
      <c r="Y29" s="11">
        <f>INT((ABS(B29)-10000000000*AA29)/1000000000)</f>
        <v>0</v>
      </c>
      <c r="Z29" s="11" t="s">
        <v>13</v>
      </c>
      <c r="AA29" s="11">
        <f>INT(ABS(B29)/10000000000)</f>
        <v>0</v>
      </c>
    </row>
    <row r="30" spans="1:27" ht="12.75">
      <c r="A30" s="11"/>
      <c r="B30" s="3"/>
      <c r="F30" s="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2" ht="12.75">
      <c r="A31" t="s">
        <v>24</v>
      </c>
      <c r="B31" s="4">
        <v>25</v>
      </c>
      <c r="F31" s="3" t="s">
        <v>14</v>
      </c>
      <c r="G31" s="11">
        <f>INT(B31/(2500/1024))</f>
        <v>10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16" ht="12.75">
      <c r="A32" t="s">
        <v>25</v>
      </c>
      <c r="B32" s="5">
        <v>1626</v>
      </c>
      <c r="F32" s="3" t="s">
        <v>14</v>
      </c>
      <c r="G32" s="11">
        <f>INT(B32/(2500/1024))-256*INT((B32/(2500/1024))/256)</f>
        <v>154</v>
      </c>
      <c r="H32" s="11" t="s">
        <v>13</v>
      </c>
      <c r="I32" s="11">
        <f>INT((B32/(2500/1024))/256)</f>
        <v>2</v>
      </c>
      <c r="J32" s="11"/>
      <c r="K32" s="11"/>
      <c r="L32" s="11"/>
      <c r="M32" s="11"/>
      <c r="N32" s="11"/>
      <c r="O32" s="11"/>
      <c r="P32" s="2"/>
    </row>
    <row r="33" spans="6:16" ht="12.75">
      <c r="F33" s="3" t="s">
        <v>14</v>
      </c>
      <c r="G33" s="11">
        <v>0</v>
      </c>
      <c r="H33" s="11" t="s">
        <v>13</v>
      </c>
      <c r="I33" s="11">
        <v>0</v>
      </c>
      <c r="J33" s="11" t="s">
        <v>13</v>
      </c>
      <c r="K33" s="11">
        <v>0</v>
      </c>
      <c r="L33" s="11" t="s">
        <v>13</v>
      </c>
      <c r="M33" s="11">
        <v>0</v>
      </c>
      <c r="N33" s="11"/>
      <c r="O33" s="11"/>
      <c r="P33" s="2"/>
    </row>
    <row r="34" ht="12.75">
      <c r="F34" s="3"/>
    </row>
    <row r="35" spans="2:6" ht="12.75">
      <c r="B35">
        <f>B13/POWER(2,32)</f>
        <v>0.023283064365386963</v>
      </c>
      <c r="F35" s="3"/>
    </row>
    <row r="36" ht="12.75">
      <c r="F36" s="3"/>
    </row>
    <row r="37" spans="1:14" ht="12.75">
      <c r="A37" s="2" t="s">
        <v>2</v>
      </c>
      <c r="B37" s="13" t="s">
        <v>30</v>
      </c>
      <c r="F37" s="3"/>
      <c r="G37" s="6"/>
      <c r="H37" s="6"/>
      <c r="I37" s="6"/>
      <c r="J37" s="6"/>
      <c r="K37" s="6"/>
      <c r="L37" s="6"/>
      <c r="M37" s="6"/>
      <c r="N37" s="6"/>
    </row>
    <row r="38" spans="1:29" ht="12.75">
      <c r="A38" s="2"/>
      <c r="B38" s="13"/>
      <c r="F38" s="3" t="s">
        <v>14</v>
      </c>
      <c r="G38" s="6">
        <f>G11</f>
        <v>0</v>
      </c>
      <c r="H38" s="6"/>
      <c r="I38" s="6"/>
      <c r="J38" s="6"/>
      <c r="K38" s="6"/>
      <c r="L38" s="6"/>
      <c r="M38" s="6"/>
      <c r="N38" s="6"/>
      <c r="AC38" s="2">
        <v>64</v>
      </c>
    </row>
    <row r="39" spans="1:14" ht="12.75">
      <c r="A39" s="3" t="s">
        <v>31</v>
      </c>
      <c r="B39" s="4">
        <v>1</v>
      </c>
      <c r="C39" s="9">
        <f>INT(1/B39/B35+0.5)</f>
        <v>43</v>
      </c>
      <c r="D39" s="10">
        <f>C39-4294967296*INT(C39/4294967296)</f>
        <v>43</v>
      </c>
      <c r="E39" s="10"/>
      <c r="F39" s="3" t="s">
        <v>14</v>
      </c>
      <c r="G39" s="6">
        <f>INT(D39-M39*16777216-K39*65536-I39*256)</f>
        <v>43</v>
      </c>
      <c r="H39" s="6" t="s">
        <v>13</v>
      </c>
      <c r="I39" s="6">
        <f>INT((D39-M39*16777216-K39*65536)/256)</f>
        <v>0</v>
      </c>
      <c r="J39" s="6" t="s">
        <v>13</v>
      </c>
      <c r="K39" s="6">
        <f>INT((D39-M39*16777216)/65536)</f>
        <v>0</v>
      </c>
      <c r="L39" s="6" t="s">
        <v>13</v>
      </c>
      <c r="M39" s="6">
        <f>INT(D39/16777216)</f>
        <v>0</v>
      </c>
      <c r="N39" s="6"/>
    </row>
    <row r="40" spans="2:14" ht="12.75">
      <c r="B40" s="4"/>
      <c r="C40" s="9">
        <f>INT(10/B39/B35+0.5)</f>
        <v>429</v>
      </c>
      <c r="D40" s="10">
        <f aca="true" t="shared" si="5" ref="D40:D49">C40-4294967296*INT(C40/4294967296)</f>
        <v>429</v>
      </c>
      <c r="E40" s="10"/>
      <c r="F40" s="3" t="s">
        <v>14</v>
      </c>
      <c r="G40" s="6">
        <f aca="true" t="shared" si="6" ref="G40:G49">INT(D40-M40*16777216-K40*65536-I40*256)</f>
        <v>173</v>
      </c>
      <c r="H40" s="6" t="s">
        <v>13</v>
      </c>
      <c r="I40" s="6">
        <f aca="true" t="shared" si="7" ref="I40:I49">INT((D40-M40*16777216-K40*65536)/256)</f>
        <v>1</v>
      </c>
      <c r="J40" s="6" t="s">
        <v>13</v>
      </c>
      <c r="K40" s="6">
        <f aca="true" t="shared" si="8" ref="K40:K49">INT((D40-M40*16777216)/65536)</f>
        <v>0</v>
      </c>
      <c r="L40" s="6" t="s">
        <v>13</v>
      </c>
      <c r="M40" s="6">
        <f aca="true" t="shared" si="9" ref="M40:M49">INT(D40/16777216)</f>
        <v>0</v>
      </c>
      <c r="N40" s="6"/>
    </row>
    <row r="41" spans="2:14" ht="12.75">
      <c r="B41" s="4"/>
      <c r="C41" s="9">
        <f>INT(100/B39/B35+0.5)</f>
        <v>4295</v>
      </c>
      <c r="D41" s="10">
        <f t="shared" si="5"/>
        <v>4295</v>
      </c>
      <c r="E41" s="10"/>
      <c r="F41" s="3" t="s">
        <v>14</v>
      </c>
      <c r="G41" s="6">
        <f t="shared" si="6"/>
        <v>199</v>
      </c>
      <c r="H41" s="6" t="s">
        <v>13</v>
      </c>
      <c r="I41" s="6">
        <f t="shared" si="7"/>
        <v>16</v>
      </c>
      <c r="J41" s="6" t="s">
        <v>13</v>
      </c>
      <c r="K41" s="6">
        <f t="shared" si="8"/>
        <v>0</v>
      </c>
      <c r="L41" s="6" t="s">
        <v>13</v>
      </c>
      <c r="M41" s="6">
        <f t="shared" si="9"/>
        <v>0</v>
      </c>
      <c r="N41" s="6"/>
    </row>
    <row r="42" spans="2:14" ht="12.75">
      <c r="B42" s="4"/>
      <c r="C42" s="9">
        <f>INT(1000/B39/B35+0.5)</f>
        <v>42950</v>
      </c>
      <c r="D42" s="10">
        <f t="shared" si="5"/>
        <v>42950</v>
      </c>
      <c r="E42" s="10"/>
      <c r="F42" s="3" t="s">
        <v>14</v>
      </c>
      <c r="G42" s="6">
        <f t="shared" si="6"/>
        <v>198</v>
      </c>
      <c r="H42" s="6" t="s">
        <v>13</v>
      </c>
      <c r="I42" s="6">
        <f t="shared" si="7"/>
        <v>167</v>
      </c>
      <c r="J42" s="6" t="s">
        <v>13</v>
      </c>
      <c r="K42" s="6">
        <f t="shared" si="8"/>
        <v>0</v>
      </c>
      <c r="L42" s="6" t="s">
        <v>13</v>
      </c>
      <c r="M42" s="6">
        <f t="shared" si="9"/>
        <v>0</v>
      </c>
      <c r="N42" s="6"/>
    </row>
    <row r="43" spans="1:14" ht="12.75">
      <c r="A43" s="2"/>
      <c r="B43" s="4"/>
      <c r="C43" s="9">
        <f>INT(10000/B39/B35+0.5)</f>
        <v>429497</v>
      </c>
      <c r="D43" s="10">
        <f t="shared" si="5"/>
        <v>429497</v>
      </c>
      <c r="E43" s="10"/>
      <c r="F43" s="3" t="s">
        <v>14</v>
      </c>
      <c r="G43" s="6">
        <f t="shared" si="6"/>
        <v>185</v>
      </c>
      <c r="H43" s="6" t="s">
        <v>13</v>
      </c>
      <c r="I43" s="6">
        <f t="shared" si="7"/>
        <v>141</v>
      </c>
      <c r="J43" s="6" t="s">
        <v>13</v>
      </c>
      <c r="K43" s="6">
        <f t="shared" si="8"/>
        <v>6</v>
      </c>
      <c r="L43" s="6" t="s">
        <v>13</v>
      </c>
      <c r="M43" s="6">
        <f t="shared" si="9"/>
        <v>0</v>
      </c>
      <c r="N43" s="6"/>
    </row>
    <row r="44" spans="2:14" ht="12.75">
      <c r="B44" s="4"/>
      <c r="C44" s="9">
        <f>INT(100000/B39/B35+0.5)</f>
        <v>4294967</v>
      </c>
      <c r="D44" s="10">
        <f t="shared" si="5"/>
        <v>4294967</v>
      </c>
      <c r="E44" s="10"/>
      <c r="F44" s="3" t="s">
        <v>14</v>
      </c>
      <c r="G44" s="6">
        <f t="shared" si="6"/>
        <v>55</v>
      </c>
      <c r="H44" s="6" t="s">
        <v>13</v>
      </c>
      <c r="I44" s="6">
        <f t="shared" si="7"/>
        <v>137</v>
      </c>
      <c r="J44" s="6" t="s">
        <v>13</v>
      </c>
      <c r="K44" s="6">
        <f t="shared" si="8"/>
        <v>65</v>
      </c>
      <c r="L44" s="6" t="s">
        <v>13</v>
      </c>
      <c r="M44" s="6">
        <f t="shared" si="9"/>
        <v>0</v>
      </c>
      <c r="N44" s="6"/>
    </row>
    <row r="45" spans="2:14" ht="12.75">
      <c r="B45" s="4"/>
      <c r="C45" s="9">
        <f>INT(1000000/B39/B35+0.5)</f>
        <v>42949673</v>
      </c>
      <c r="D45" s="10">
        <f t="shared" si="5"/>
        <v>42949673</v>
      </c>
      <c r="E45" s="10"/>
      <c r="F45" s="3" t="s">
        <v>14</v>
      </c>
      <c r="G45" s="6">
        <f t="shared" si="6"/>
        <v>41</v>
      </c>
      <c r="H45" s="6" t="s">
        <v>13</v>
      </c>
      <c r="I45" s="6">
        <f t="shared" si="7"/>
        <v>92</v>
      </c>
      <c r="J45" s="6" t="s">
        <v>13</v>
      </c>
      <c r="K45" s="6">
        <f t="shared" si="8"/>
        <v>143</v>
      </c>
      <c r="L45" s="6" t="s">
        <v>13</v>
      </c>
      <c r="M45" s="6">
        <f t="shared" si="9"/>
        <v>2</v>
      </c>
      <c r="N45" s="6"/>
    </row>
    <row r="46" spans="2:14" ht="12.75">
      <c r="B46" s="4"/>
      <c r="C46" s="9">
        <f>INT(10000000/B39/B35+0.5)</f>
        <v>429496730</v>
      </c>
      <c r="D46" s="10">
        <f t="shared" si="5"/>
        <v>429496730</v>
      </c>
      <c r="E46" s="10"/>
      <c r="F46" s="3" t="s">
        <v>14</v>
      </c>
      <c r="G46" s="6">
        <f t="shared" si="6"/>
        <v>154</v>
      </c>
      <c r="H46" s="6" t="s">
        <v>13</v>
      </c>
      <c r="I46" s="6">
        <f t="shared" si="7"/>
        <v>153</v>
      </c>
      <c r="J46" s="6" t="s">
        <v>13</v>
      </c>
      <c r="K46" s="6">
        <f t="shared" si="8"/>
        <v>153</v>
      </c>
      <c r="L46" s="6" t="s">
        <v>13</v>
      </c>
      <c r="M46" s="6">
        <f t="shared" si="9"/>
        <v>25</v>
      </c>
      <c r="N46" s="6"/>
    </row>
    <row r="47" spans="2:14" ht="12.75">
      <c r="B47" s="4"/>
      <c r="C47" s="9">
        <f>INT(100000000/B39/B35+0.5)</f>
        <v>4294967296</v>
      </c>
      <c r="D47" s="10">
        <f t="shared" si="5"/>
        <v>0</v>
      </c>
      <c r="E47" s="10"/>
      <c r="F47" s="3" t="s">
        <v>14</v>
      </c>
      <c r="G47" s="6">
        <f t="shared" si="6"/>
        <v>0</v>
      </c>
      <c r="H47" s="6" t="s">
        <v>13</v>
      </c>
      <c r="I47" s="6">
        <f t="shared" si="7"/>
        <v>0</v>
      </c>
      <c r="J47" s="6" t="s">
        <v>13</v>
      </c>
      <c r="K47" s="6">
        <f t="shared" si="8"/>
        <v>0</v>
      </c>
      <c r="L47" s="6" t="s">
        <v>13</v>
      </c>
      <c r="M47" s="6">
        <f t="shared" si="9"/>
        <v>0</v>
      </c>
      <c r="N47" s="6"/>
    </row>
    <row r="48" spans="2:14" ht="12.75">
      <c r="B48" s="5"/>
      <c r="C48" s="9">
        <f>INT(1000000000/B39/B35+0.5)</f>
        <v>42949672960</v>
      </c>
      <c r="D48" s="10">
        <f t="shared" si="5"/>
        <v>0</v>
      </c>
      <c r="E48" s="10"/>
      <c r="F48" s="3" t="s">
        <v>14</v>
      </c>
      <c r="G48" s="6">
        <f t="shared" si="6"/>
        <v>0</v>
      </c>
      <c r="H48" s="6" t="s">
        <v>13</v>
      </c>
      <c r="I48" s="6">
        <f t="shared" si="7"/>
        <v>0</v>
      </c>
      <c r="J48" s="6" t="s">
        <v>13</v>
      </c>
      <c r="K48" s="6">
        <f t="shared" si="8"/>
        <v>0</v>
      </c>
      <c r="L48" s="6" t="s">
        <v>13</v>
      </c>
      <c r="M48" s="6">
        <f t="shared" si="9"/>
        <v>0</v>
      </c>
      <c r="N48" s="6"/>
    </row>
    <row r="49" spans="2:14" ht="12.75">
      <c r="B49" s="5"/>
      <c r="C49" s="9">
        <f>INT(10000000000/B39/B35+0.5)</f>
        <v>429496729600</v>
      </c>
      <c r="D49" s="10">
        <f t="shared" si="5"/>
        <v>0</v>
      </c>
      <c r="E49" s="10"/>
      <c r="F49" s="3" t="s">
        <v>14</v>
      </c>
      <c r="G49" s="6">
        <f t="shared" si="6"/>
        <v>0</v>
      </c>
      <c r="H49" s="6" t="s">
        <v>13</v>
      </c>
      <c r="I49" s="6">
        <f t="shared" si="7"/>
        <v>0</v>
      </c>
      <c r="J49" s="6" t="s">
        <v>13</v>
      </c>
      <c r="K49" s="6">
        <f t="shared" si="8"/>
        <v>0</v>
      </c>
      <c r="L49" s="6" t="s">
        <v>13</v>
      </c>
      <c r="M49" s="6">
        <f t="shared" si="9"/>
        <v>0</v>
      </c>
      <c r="N49" s="6"/>
    </row>
    <row r="50" spans="1:8" ht="12.75">
      <c r="A50" t="s">
        <v>0</v>
      </c>
      <c r="B50" s="5"/>
      <c r="F50" s="3" t="s">
        <v>14</v>
      </c>
      <c r="G50" s="11">
        <f>IF(B51&lt;0,1,0)+IF(B51&gt;0,2,0)</f>
        <v>2</v>
      </c>
      <c r="H50" s="6"/>
    </row>
    <row r="51" spans="2:27" ht="12.75">
      <c r="B51" s="4">
        <v>60000000</v>
      </c>
      <c r="F51" s="3" t="s">
        <v>14</v>
      </c>
      <c r="G51" s="11">
        <f>ABS(B51)-10000000000*AA51-1000000000*Y51-100000000*W51-10000000*U51-1000000*S51-100000*Q51-10000*O51-1000*M51-100*K51-I51*10</f>
        <v>0</v>
      </c>
      <c r="H51" s="6" t="s">
        <v>13</v>
      </c>
      <c r="I51" s="11">
        <f>INT((ABS(B51)-10000000000*AA51-1000000000*Y51-100000000*W51-10000000*U51-1000000*S51-100000*Q51-10000*O51-1000*M51-100*K51)/10)</f>
        <v>0</v>
      </c>
      <c r="J51" s="11" t="s">
        <v>13</v>
      </c>
      <c r="K51" s="11">
        <f>INT((ABS(B51)-10000000000*AA51-1000000000*Y51-100000000*W51-10000000*U51-1000000*S51-100000*Q51-10000*O51-1000*M51)/100)</f>
        <v>0</v>
      </c>
      <c r="L51" s="11" t="s">
        <v>13</v>
      </c>
      <c r="M51" s="11">
        <f>INT((ABS(B51)-10000000000*AA51-1000000000*Y51-100000000*W51-10000000*U51-1000000*S51-100000*Q51-10000*O51)/1000)</f>
        <v>0</v>
      </c>
      <c r="N51" s="11" t="s">
        <v>13</v>
      </c>
      <c r="O51" s="11">
        <f>INT((ABS(B51)-10000000000*AA51-1000000000*Y51-100000000*W51-10000000*U51-1000000*S51-100000*Q51)/10000)</f>
        <v>0</v>
      </c>
      <c r="P51" s="11" t="s">
        <v>13</v>
      </c>
      <c r="Q51" s="11">
        <f>INT((ABS(B51)-10000000000*AA51-1000000000*Y51-100000000*W51-10000000*U51-1000000*S51)/100000)</f>
        <v>0</v>
      </c>
      <c r="R51" s="11" t="s">
        <v>13</v>
      </c>
      <c r="S51" s="11">
        <f>INT((ABS(B51)-10000000000*AA51-1000000000*Y51-100000000*W51-10000000*U51)/1000000)</f>
        <v>0</v>
      </c>
      <c r="T51" s="11" t="s">
        <v>13</v>
      </c>
      <c r="U51" s="11">
        <f>INT((ABS(B51)-10000000000*AA51-1000000000*Y51-100000000*W51)/10000000)</f>
        <v>6</v>
      </c>
      <c r="V51" s="11" t="s">
        <v>13</v>
      </c>
      <c r="W51" s="11">
        <f>INT((ABS(B51)-10000000000*AA51-1000000000*Y51)/100000000)</f>
        <v>0</v>
      </c>
      <c r="X51" s="11" t="s">
        <v>13</v>
      </c>
      <c r="Y51" s="11">
        <f>INT((ABS(B51)-10000000000*AA51)/1000000000)</f>
        <v>0</v>
      </c>
      <c r="Z51" s="11" t="s">
        <v>13</v>
      </c>
      <c r="AA51" s="11">
        <f>INT(ABS(B51)/10000000000)</f>
        <v>0</v>
      </c>
    </row>
    <row r="52" spans="1:27" ht="12.75">
      <c r="A52" s="11"/>
      <c r="B52" s="3"/>
      <c r="F52" s="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2" ht="12.75">
      <c r="A53" t="s">
        <v>24</v>
      </c>
      <c r="B53" s="4">
        <v>25</v>
      </c>
      <c r="F53" s="3" t="s">
        <v>14</v>
      </c>
      <c r="G53" s="11">
        <f>INT(B53/(2500/1024))</f>
        <v>10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2.75">
      <c r="A54" t="s">
        <v>25</v>
      </c>
      <c r="B54" s="5">
        <v>1626</v>
      </c>
      <c r="F54" s="3" t="s">
        <v>14</v>
      </c>
      <c r="G54" s="11">
        <f>INT(B54/(2500/1024))-256*INT((B54/(2500/1024))/256)</f>
        <v>154</v>
      </c>
      <c r="H54" s="11" t="s">
        <v>13</v>
      </c>
      <c r="I54" s="11">
        <f>INT((B54/(2500/1024))/256)</f>
        <v>2</v>
      </c>
      <c r="J54" s="11"/>
      <c r="K54" s="11"/>
      <c r="L54" s="11"/>
      <c r="M54" s="11"/>
      <c r="N54" s="11"/>
      <c r="O54" s="11"/>
      <c r="P54" s="2"/>
      <c r="T54" s="11"/>
      <c r="U54" s="11"/>
      <c r="V54" s="11"/>
    </row>
    <row r="55" spans="6:22" ht="12.75">
      <c r="F55" s="3" t="s">
        <v>14</v>
      </c>
      <c r="G55" s="11">
        <v>0</v>
      </c>
      <c r="H55" s="11" t="s">
        <v>13</v>
      </c>
      <c r="I55" s="11">
        <v>0</v>
      </c>
      <c r="J55" s="11" t="s">
        <v>13</v>
      </c>
      <c r="K55" s="11">
        <v>0</v>
      </c>
      <c r="L55" s="11" t="s">
        <v>13</v>
      </c>
      <c r="M55" s="11">
        <v>0</v>
      </c>
      <c r="N55" s="11"/>
      <c r="O55" s="11"/>
      <c r="P55" s="2"/>
      <c r="T55" s="11"/>
      <c r="U55" s="11"/>
      <c r="V55" s="11"/>
    </row>
    <row r="56" ht="12.75">
      <c r="F56" s="3"/>
    </row>
    <row r="57" spans="2:6" ht="12.75">
      <c r="B57">
        <f>B13/POWER(2,32)</f>
        <v>0.023283064365386963</v>
      </c>
      <c r="F57" s="3"/>
    </row>
    <row r="58" ht="12.75">
      <c r="F58" s="3"/>
    </row>
    <row r="59" spans="1:14" ht="12.75">
      <c r="A59" s="2" t="s">
        <v>3</v>
      </c>
      <c r="B59" s="13" t="s">
        <v>32</v>
      </c>
      <c r="F59" s="3"/>
      <c r="G59" s="6"/>
      <c r="H59" s="6"/>
      <c r="I59" s="6"/>
      <c r="J59" s="6"/>
      <c r="K59" s="6"/>
      <c r="L59" s="6"/>
      <c r="M59" s="6"/>
      <c r="N59" s="6"/>
    </row>
    <row r="60" spans="1:29" ht="12.75">
      <c r="A60" s="2"/>
      <c r="B60" s="13"/>
      <c r="F60" s="3" t="s">
        <v>14</v>
      </c>
      <c r="G60" s="6">
        <f>G11</f>
        <v>0</v>
      </c>
      <c r="H60" s="6"/>
      <c r="I60" s="6"/>
      <c r="J60" s="6"/>
      <c r="K60" s="6"/>
      <c r="L60" s="6"/>
      <c r="M60" s="6"/>
      <c r="N60" s="6"/>
      <c r="AC60" s="2">
        <v>128</v>
      </c>
    </row>
    <row r="61" spans="1:14" ht="12.75">
      <c r="A61" s="3" t="s">
        <v>31</v>
      </c>
      <c r="B61" s="4">
        <v>1</v>
      </c>
      <c r="C61" s="9">
        <f>INT(1/B61/B57+0.5)</f>
        <v>43</v>
      </c>
      <c r="D61" s="10">
        <f>C61-4294967296*INT(C61/4294967296)</f>
        <v>43</v>
      </c>
      <c r="E61" s="10"/>
      <c r="F61" s="3" t="s">
        <v>14</v>
      </c>
      <c r="G61" s="6">
        <f>INT(D61-M61*16777216-K61*65536-I61*256)</f>
        <v>43</v>
      </c>
      <c r="H61" s="6" t="s">
        <v>13</v>
      </c>
      <c r="I61" s="6">
        <f>INT((D61-M61*16777216-K61*65536)/256)</f>
        <v>0</v>
      </c>
      <c r="J61" s="6" t="s">
        <v>13</v>
      </c>
      <c r="K61" s="6">
        <f>INT((D61-M61*16777216)/65536)</f>
        <v>0</v>
      </c>
      <c r="L61" s="6" t="s">
        <v>13</v>
      </c>
      <c r="M61" s="6">
        <f>INT(D61/16777216)</f>
        <v>0</v>
      </c>
      <c r="N61" s="6"/>
    </row>
    <row r="62" spans="2:14" ht="12.75">
      <c r="B62" s="4"/>
      <c r="C62" s="9">
        <f>INT(10/B61/B57+0.5)</f>
        <v>429</v>
      </c>
      <c r="D62" s="10">
        <f aca="true" t="shared" si="10" ref="D62:D71">C62-4294967296*INT(C62/4294967296)</f>
        <v>429</v>
      </c>
      <c r="E62" s="10"/>
      <c r="F62" s="3" t="s">
        <v>14</v>
      </c>
      <c r="G62" s="6">
        <f aca="true" t="shared" si="11" ref="G62:G71">INT(D62-M62*16777216-K62*65536-I62*256)</f>
        <v>173</v>
      </c>
      <c r="H62" s="6" t="s">
        <v>13</v>
      </c>
      <c r="I62" s="6">
        <f aca="true" t="shared" si="12" ref="I62:I71">INT((D62-M62*16777216-K62*65536)/256)</f>
        <v>1</v>
      </c>
      <c r="J62" s="6" t="s">
        <v>13</v>
      </c>
      <c r="K62" s="6">
        <f aca="true" t="shared" si="13" ref="K62:K71">INT((D62-M62*16777216)/65536)</f>
        <v>0</v>
      </c>
      <c r="L62" s="6" t="s">
        <v>13</v>
      </c>
      <c r="M62" s="6">
        <f aca="true" t="shared" si="14" ref="M62:M71">INT(D62/16777216)</f>
        <v>0</v>
      </c>
      <c r="N62" s="6"/>
    </row>
    <row r="63" spans="2:14" ht="12.75">
      <c r="B63" s="4"/>
      <c r="C63" s="9">
        <f>INT(100/B61/B57+0.5)</f>
        <v>4295</v>
      </c>
      <c r="D63" s="10">
        <f t="shared" si="10"/>
        <v>4295</v>
      </c>
      <c r="E63" s="10"/>
      <c r="F63" s="3" t="s">
        <v>14</v>
      </c>
      <c r="G63" s="6">
        <f t="shared" si="11"/>
        <v>199</v>
      </c>
      <c r="H63" s="6" t="s">
        <v>13</v>
      </c>
      <c r="I63" s="6">
        <f t="shared" si="12"/>
        <v>16</v>
      </c>
      <c r="J63" s="6" t="s">
        <v>13</v>
      </c>
      <c r="K63" s="6">
        <f t="shared" si="13"/>
        <v>0</v>
      </c>
      <c r="L63" s="6" t="s">
        <v>13</v>
      </c>
      <c r="M63" s="6">
        <f t="shared" si="14"/>
        <v>0</v>
      </c>
      <c r="N63" s="6"/>
    </row>
    <row r="64" spans="2:14" ht="12.75">
      <c r="B64" s="4"/>
      <c r="C64" s="9">
        <f>INT(1000/B61/B57+0.5)</f>
        <v>42950</v>
      </c>
      <c r="D64" s="10">
        <f t="shared" si="10"/>
        <v>42950</v>
      </c>
      <c r="E64" s="10"/>
      <c r="F64" s="3" t="s">
        <v>14</v>
      </c>
      <c r="G64" s="6">
        <f t="shared" si="11"/>
        <v>198</v>
      </c>
      <c r="H64" s="6" t="s">
        <v>13</v>
      </c>
      <c r="I64" s="6">
        <f t="shared" si="12"/>
        <v>167</v>
      </c>
      <c r="J64" s="6" t="s">
        <v>13</v>
      </c>
      <c r="K64" s="6">
        <f t="shared" si="13"/>
        <v>0</v>
      </c>
      <c r="L64" s="6" t="s">
        <v>13</v>
      </c>
      <c r="M64" s="6">
        <f t="shared" si="14"/>
        <v>0</v>
      </c>
      <c r="N64" s="6"/>
    </row>
    <row r="65" spans="1:14" ht="12.75">
      <c r="A65" s="2"/>
      <c r="B65" s="4"/>
      <c r="C65" s="9">
        <f>INT(10000/B61/B57+0.5)</f>
        <v>429497</v>
      </c>
      <c r="D65" s="10">
        <f t="shared" si="10"/>
        <v>429497</v>
      </c>
      <c r="E65" s="10"/>
      <c r="F65" s="3" t="s">
        <v>14</v>
      </c>
      <c r="G65" s="6">
        <f t="shared" si="11"/>
        <v>185</v>
      </c>
      <c r="H65" s="6" t="s">
        <v>13</v>
      </c>
      <c r="I65" s="6">
        <f t="shared" si="12"/>
        <v>141</v>
      </c>
      <c r="J65" s="6" t="s">
        <v>13</v>
      </c>
      <c r="K65" s="6">
        <f t="shared" si="13"/>
        <v>6</v>
      </c>
      <c r="L65" s="6" t="s">
        <v>13</v>
      </c>
      <c r="M65" s="6">
        <f t="shared" si="14"/>
        <v>0</v>
      </c>
      <c r="N65" s="6"/>
    </row>
    <row r="66" spans="2:14" ht="12.75">
      <c r="B66" s="4"/>
      <c r="C66" s="9">
        <f>INT(100000/B61/B57+0.5)</f>
        <v>4294967</v>
      </c>
      <c r="D66" s="10">
        <f t="shared" si="10"/>
        <v>4294967</v>
      </c>
      <c r="E66" s="10"/>
      <c r="F66" s="3" t="s">
        <v>14</v>
      </c>
      <c r="G66" s="6">
        <f t="shared" si="11"/>
        <v>55</v>
      </c>
      <c r="H66" s="6" t="s">
        <v>13</v>
      </c>
      <c r="I66" s="6">
        <f t="shared" si="12"/>
        <v>137</v>
      </c>
      <c r="J66" s="6" t="s">
        <v>13</v>
      </c>
      <c r="K66" s="6">
        <f t="shared" si="13"/>
        <v>65</v>
      </c>
      <c r="L66" s="6" t="s">
        <v>13</v>
      </c>
      <c r="M66" s="6">
        <f t="shared" si="14"/>
        <v>0</v>
      </c>
      <c r="N66" s="6"/>
    </row>
    <row r="67" spans="2:14" ht="12.75">
      <c r="B67" s="4"/>
      <c r="C67" s="9">
        <f>INT(1000000/B61/B57+0.5)</f>
        <v>42949673</v>
      </c>
      <c r="D67" s="10">
        <f t="shared" si="10"/>
        <v>42949673</v>
      </c>
      <c r="E67" s="10"/>
      <c r="F67" s="3" t="s">
        <v>14</v>
      </c>
      <c r="G67" s="6">
        <f t="shared" si="11"/>
        <v>41</v>
      </c>
      <c r="H67" s="6" t="s">
        <v>13</v>
      </c>
      <c r="I67" s="6">
        <f t="shared" si="12"/>
        <v>92</v>
      </c>
      <c r="J67" s="6" t="s">
        <v>13</v>
      </c>
      <c r="K67" s="6">
        <f t="shared" si="13"/>
        <v>143</v>
      </c>
      <c r="L67" s="6" t="s">
        <v>13</v>
      </c>
      <c r="M67" s="6">
        <f t="shared" si="14"/>
        <v>2</v>
      </c>
      <c r="N67" s="6"/>
    </row>
    <row r="68" spans="2:14" ht="12.75">
      <c r="B68" s="4"/>
      <c r="C68" s="9">
        <f>INT(10000000/B61/B57+0.5)</f>
        <v>429496730</v>
      </c>
      <c r="D68" s="10">
        <f t="shared" si="10"/>
        <v>429496730</v>
      </c>
      <c r="E68" s="10"/>
      <c r="F68" s="3" t="s">
        <v>14</v>
      </c>
      <c r="G68" s="6">
        <f t="shared" si="11"/>
        <v>154</v>
      </c>
      <c r="H68" s="6" t="s">
        <v>13</v>
      </c>
      <c r="I68" s="6">
        <f t="shared" si="12"/>
        <v>153</v>
      </c>
      <c r="J68" s="6" t="s">
        <v>13</v>
      </c>
      <c r="K68" s="6">
        <f t="shared" si="13"/>
        <v>153</v>
      </c>
      <c r="L68" s="6" t="s">
        <v>13</v>
      </c>
      <c r="M68" s="6">
        <f t="shared" si="14"/>
        <v>25</v>
      </c>
      <c r="N68" s="6"/>
    </row>
    <row r="69" spans="2:14" ht="12.75">
      <c r="B69" s="4"/>
      <c r="C69" s="9">
        <f>INT(100000000/B61/B57+0.5)</f>
        <v>4294967296</v>
      </c>
      <c r="D69" s="10">
        <f t="shared" si="10"/>
        <v>0</v>
      </c>
      <c r="E69" s="10"/>
      <c r="F69" s="3" t="s">
        <v>14</v>
      </c>
      <c r="G69" s="6">
        <f t="shared" si="11"/>
        <v>0</v>
      </c>
      <c r="H69" s="6" t="s">
        <v>13</v>
      </c>
      <c r="I69" s="6">
        <f t="shared" si="12"/>
        <v>0</v>
      </c>
      <c r="J69" s="6" t="s">
        <v>13</v>
      </c>
      <c r="K69" s="6">
        <f t="shared" si="13"/>
        <v>0</v>
      </c>
      <c r="L69" s="6" t="s">
        <v>13</v>
      </c>
      <c r="M69" s="6">
        <f t="shared" si="14"/>
        <v>0</v>
      </c>
      <c r="N69" s="6"/>
    </row>
    <row r="70" spans="2:14" ht="12.75">
      <c r="B70" s="5"/>
      <c r="C70" s="9">
        <f>INT(1000000000/B61/B57+0.5)</f>
        <v>42949672960</v>
      </c>
      <c r="D70" s="10">
        <f t="shared" si="10"/>
        <v>0</v>
      </c>
      <c r="E70" s="10"/>
      <c r="F70" s="3" t="s">
        <v>14</v>
      </c>
      <c r="G70" s="6">
        <f t="shared" si="11"/>
        <v>0</v>
      </c>
      <c r="H70" s="6" t="s">
        <v>13</v>
      </c>
      <c r="I70" s="6">
        <f t="shared" si="12"/>
        <v>0</v>
      </c>
      <c r="J70" s="6" t="s">
        <v>13</v>
      </c>
      <c r="K70" s="6">
        <f t="shared" si="13"/>
        <v>0</v>
      </c>
      <c r="L70" s="6" t="s">
        <v>13</v>
      </c>
      <c r="M70" s="6">
        <f t="shared" si="14"/>
        <v>0</v>
      </c>
      <c r="N70" s="6"/>
    </row>
    <row r="71" spans="2:14" ht="12.75">
      <c r="B71" s="5"/>
      <c r="C71" s="9">
        <f>INT(10000000000/B61/B57+0.5)</f>
        <v>429496729600</v>
      </c>
      <c r="D71" s="10">
        <f t="shared" si="10"/>
        <v>0</v>
      </c>
      <c r="E71" s="10"/>
      <c r="F71" s="3" t="s">
        <v>14</v>
      </c>
      <c r="G71" s="6">
        <f t="shared" si="11"/>
        <v>0</v>
      </c>
      <c r="H71" s="6" t="s">
        <v>13</v>
      </c>
      <c r="I71" s="6">
        <f t="shared" si="12"/>
        <v>0</v>
      </c>
      <c r="J71" s="6" t="s">
        <v>13</v>
      </c>
      <c r="K71" s="6">
        <f t="shared" si="13"/>
        <v>0</v>
      </c>
      <c r="L71" s="6" t="s">
        <v>13</v>
      </c>
      <c r="M71" s="6">
        <f t="shared" si="14"/>
        <v>0</v>
      </c>
      <c r="N71" s="6"/>
    </row>
    <row r="72" spans="1:8" ht="12.75">
      <c r="A72" t="s">
        <v>0</v>
      </c>
      <c r="B72" s="5"/>
      <c r="F72" s="3" t="s">
        <v>14</v>
      </c>
      <c r="G72" s="11">
        <f>IF(B73&lt;0,1,0)+IF(B73&gt;0,2,0)</f>
        <v>2</v>
      </c>
      <c r="H72" s="11"/>
    </row>
    <row r="73" spans="2:27" ht="12.75">
      <c r="B73" s="4">
        <v>120000000</v>
      </c>
      <c r="F73" s="3" t="s">
        <v>14</v>
      </c>
      <c r="G73" s="11">
        <f>ABS(B73)-10000000000*AA73-1000000000*Y73-100000000*W73-10000000*U73-1000000*S73-100000*Q73-10000*O73-1000*M73-100*K73-I73*10</f>
        <v>0</v>
      </c>
      <c r="H73" s="11" t="s">
        <v>13</v>
      </c>
      <c r="I73" s="11">
        <f>INT((ABS(B73)-10000000000*AA73-1000000000*Y73-100000000*W73-10000000*U73-1000000*S73-100000*Q73-10000*O73-1000*M73-100*K73)/10)</f>
        <v>0</v>
      </c>
      <c r="J73" s="11" t="s">
        <v>13</v>
      </c>
      <c r="K73" s="11">
        <f>INT((ABS(B73)-10000000000*AA73-1000000000*Y73-100000000*W73-10000000*U73-1000000*S73-100000*Q73-10000*O73-1000*M73)/100)</f>
        <v>0</v>
      </c>
      <c r="L73" s="11" t="s">
        <v>13</v>
      </c>
      <c r="M73" s="11">
        <f>INT((ABS(B73)-10000000000*AA73-1000000000*Y73-100000000*W73-10000000*U73-1000000*S73-100000*Q73-10000*O73)/1000)</f>
        <v>0</v>
      </c>
      <c r="N73" s="11" t="s">
        <v>13</v>
      </c>
      <c r="O73" s="11">
        <f>INT((ABS(B73)-10000000000*AA73-1000000000*Y73-100000000*W73-10000000*U73-1000000*S73-100000*Q73)/10000)</f>
        <v>0</v>
      </c>
      <c r="P73" s="11" t="s">
        <v>13</v>
      </c>
      <c r="Q73" s="11">
        <f>INT((ABS(B73)-10000000000*AA73-1000000000*Y73-100000000*W73-10000000*U73-1000000*S73)/100000)</f>
        <v>0</v>
      </c>
      <c r="R73" s="11" t="s">
        <v>13</v>
      </c>
      <c r="S73" s="11">
        <f>INT((ABS(B73)-10000000000*AA73-1000000000*Y73-100000000*W73-10000000*U73)/1000000)</f>
        <v>0</v>
      </c>
      <c r="T73" s="11" t="s">
        <v>13</v>
      </c>
      <c r="U73" s="11">
        <f>INT((ABS(B73)-10000000000*AA73-1000000000*Y73-100000000*W73)/10000000)</f>
        <v>2</v>
      </c>
      <c r="V73" s="11" t="s">
        <v>13</v>
      </c>
      <c r="W73" s="11">
        <f>INT((ABS(B73)-10000000000*AA73-1000000000*Y73)/100000000)</f>
        <v>1</v>
      </c>
      <c r="X73" s="11" t="s">
        <v>13</v>
      </c>
      <c r="Y73" s="11">
        <f>INT((ABS(B73)-10000000000*AA73)/1000000000)</f>
        <v>0</v>
      </c>
      <c r="Z73" s="11" t="s">
        <v>13</v>
      </c>
      <c r="AA73" s="11">
        <f>INT(ABS(B73)/10000000000)</f>
        <v>0</v>
      </c>
    </row>
    <row r="74" spans="1:27" ht="12.75">
      <c r="A74" s="11"/>
      <c r="B74" s="3"/>
      <c r="F74" s="3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t="s">
        <v>24</v>
      </c>
      <c r="B75" s="4">
        <v>25</v>
      </c>
      <c r="F75" s="3" t="s">
        <v>14</v>
      </c>
      <c r="G75" s="11">
        <f>INT(B75/(2500/1024))</f>
        <v>10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t="s">
        <v>25</v>
      </c>
      <c r="B76" s="5">
        <v>1626</v>
      </c>
      <c r="F76" s="3" t="s">
        <v>14</v>
      </c>
      <c r="G76" s="11">
        <f>INT(B76/(2500/1024))-256*INT((B76/(2500/1024))/256)</f>
        <v>154</v>
      </c>
      <c r="H76" s="11" t="s">
        <v>13</v>
      </c>
      <c r="I76" s="11">
        <f>INT((B76/(2500/1024))/256)</f>
        <v>2</v>
      </c>
      <c r="J76" s="11"/>
      <c r="K76" s="11"/>
      <c r="L76" s="11"/>
      <c r="M76" s="11"/>
      <c r="N76" s="11"/>
      <c r="O76" s="11"/>
      <c r="P76" s="2"/>
      <c r="T76" s="11"/>
      <c r="U76" s="11"/>
      <c r="V76" s="11"/>
      <c r="W76" s="11"/>
      <c r="X76" s="11"/>
      <c r="Y76" s="11"/>
      <c r="Z76" s="11"/>
      <c r="AA76" s="11"/>
    </row>
    <row r="77" spans="6:22" ht="12.75">
      <c r="F77" s="3" t="s">
        <v>14</v>
      </c>
      <c r="G77" s="11">
        <v>0</v>
      </c>
      <c r="H77" s="11" t="s">
        <v>13</v>
      </c>
      <c r="I77" s="11">
        <v>0</v>
      </c>
      <c r="J77" s="11" t="s">
        <v>13</v>
      </c>
      <c r="K77" s="11">
        <v>0</v>
      </c>
      <c r="L77" s="11" t="s">
        <v>13</v>
      </c>
      <c r="M77" s="11">
        <v>0</v>
      </c>
      <c r="N77" s="11"/>
      <c r="O77" s="11"/>
      <c r="P77" s="2"/>
      <c r="T77" s="11"/>
      <c r="U77" s="11"/>
      <c r="V77" s="11"/>
    </row>
    <row r="78" ht="12.75">
      <c r="F78" s="3"/>
    </row>
    <row r="79" spans="2:6" ht="12.75">
      <c r="B79">
        <f>B13/POWER(2,32)</f>
        <v>0.023283064365386963</v>
      </c>
      <c r="F79" s="3"/>
    </row>
    <row r="80" ht="12.75">
      <c r="F80" s="3"/>
    </row>
    <row r="81" spans="1:14" ht="12.75">
      <c r="A81" s="2" t="s">
        <v>4</v>
      </c>
      <c r="B81" s="13" t="s">
        <v>34</v>
      </c>
      <c r="F81" s="3"/>
      <c r="G81" s="6"/>
      <c r="H81" s="6"/>
      <c r="I81" s="6"/>
      <c r="J81" s="6"/>
      <c r="K81" s="6"/>
      <c r="L81" s="6"/>
      <c r="M81" s="6"/>
      <c r="N81" s="6"/>
    </row>
    <row r="82" spans="1:29" ht="12.75">
      <c r="A82" s="2"/>
      <c r="B82" s="13"/>
      <c r="F82" s="3" t="s">
        <v>14</v>
      </c>
      <c r="G82" s="6">
        <f>G11</f>
        <v>0</v>
      </c>
      <c r="H82" s="6"/>
      <c r="I82" s="6"/>
      <c r="J82" s="6"/>
      <c r="K82" s="6"/>
      <c r="L82" s="6"/>
      <c r="M82" s="6"/>
      <c r="N82" s="6"/>
      <c r="AC82" s="2">
        <v>192</v>
      </c>
    </row>
    <row r="83" spans="1:14" ht="12.75">
      <c r="A83" s="3" t="s">
        <v>33</v>
      </c>
      <c r="B83" s="4">
        <v>64</v>
      </c>
      <c r="C83" s="9">
        <f>INT(1/B83/B79+0.5)</f>
        <v>1</v>
      </c>
      <c r="D83" s="10">
        <f>C83-4294967296*INT(C83/4294967296)</f>
        <v>1</v>
      </c>
      <c r="E83" s="10"/>
      <c r="F83" s="3" t="s">
        <v>14</v>
      </c>
      <c r="G83" s="6">
        <f>INT(D83-M83*16777216-K83*65536-I83*256)</f>
        <v>1</v>
      </c>
      <c r="H83" s="6" t="s">
        <v>13</v>
      </c>
      <c r="I83" s="6">
        <f>INT((D83-M83*16777216-K83*65536)/256)</f>
        <v>0</v>
      </c>
      <c r="J83" s="6" t="s">
        <v>13</v>
      </c>
      <c r="K83" s="6">
        <f>INT((D83-M83*16777216)/65536)</f>
        <v>0</v>
      </c>
      <c r="L83" s="6" t="s">
        <v>13</v>
      </c>
      <c r="M83" s="6">
        <f>INT(D83/16777216)</f>
        <v>0</v>
      </c>
      <c r="N83" s="6"/>
    </row>
    <row r="84" spans="2:14" ht="12.75">
      <c r="B84" s="4"/>
      <c r="C84" s="9">
        <f>INT(10/B83/B79+0.5)</f>
        <v>7</v>
      </c>
      <c r="D84" s="10">
        <f aca="true" t="shared" si="15" ref="D84:D93">C84-4294967296*INT(C84/4294967296)</f>
        <v>7</v>
      </c>
      <c r="E84" s="10"/>
      <c r="F84" s="3" t="s">
        <v>14</v>
      </c>
      <c r="G84" s="6">
        <f aca="true" t="shared" si="16" ref="G84:G93">INT(D84-M84*16777216-K84*65536-I84*256)</f>
        <v>7</v>
      </c>
      <c r="H84" s="6" t="s">
        <v>13</v>
      </c>
      <c r="I84" s="6">
        <f aca="true" t="shared" si="17" ref="I84:I93">INT((D84-M84*16777216-K84*65536)/256)</f>
        <v>0</v>
      </c>
      <c r="J84" s="6" t="s">
        <v>13</v>
      </c>
      <c r="K84" s="6">
        <f aca="true" t="shared" si="18" ref="K84:K93">INT((D84-M84*16777216)/65536)</f>
        <v>0</v>
      </c>
      <c r="L84" s="6" t="s">
        <v>13</v>
      </c>
      <c r="M84" s="6">
        <f aca="true" t="shared" si="19" ref="M84:M93">INT(D84/16777216)</f>
        <v>0</v>
      </c>
      <c r="N84" s="6"/>
    </row>
    <row r="85" spans="2:14" ht="12.75">
      <c r="B85" s="4"/>
      <c r="C85" s="9">
        <f>INT(100/B83/B79+0.5)</f>
        <v>67</v>
      </c>
      <c r="D85" s="10">
        <f t="shared" si="15"/>
        <v>67</v>
      </c>
      <c r="E85" s="10"/>
      <c r="F85" s="3" t="s">
        <v>14</v>
      </c>
      <c r="G85" s="6">
        <f t="shared" si="16"/>
        <v>67</v>
      </c>
      <c r="H85" s="6" t="s">
        <v>13</v>
      </c>
      <c r="I85" s="6">
        <f t="shared" si="17"/>
        <v>0</v>
      </c>
      <c r="J85" s="6" t="s">
        <v>13</v>
      </c>
      <c r="K85" s="6">
        <f t="shared" si="18"/>
        <v>0</v>
      </c>
      <c r="L85" s="6" t="s">
        <v>13</v>
      </c>
      <c r="M85" s="6">
        <f t="shared" si="19"/>
        <v>0</v>
      </c>
      <c r="N85" s="6"/>
    </row>
    <row r="86" spans="2:14" ht="12.75">
      <c r="B86" s="4"/>
      <c r="C86" s="9">
        <f>INT(1000/B83/B79+0.5)</f>
        <v>671</v>
      </c>
      <c r="D86" s="10">
        <f t="shared" si="15"/>
        <v>671</v>
      </c>
      <c r="E86" s="10"/>
      <c r="F86" s="3" t="s">
        <v>14</v>
      </c>
      <c r="G86" s="6">
        <f t="shared" si="16"/>
        <v>159</v>
      </c>
      <c r="H86" s="6" t="s">
        <v>13</v>
      </c>
      <c r="I86" s="6">
        <f t="shared" si="17"/>
        <v>2</v>
      </c>
      <c r="J86" s="6" t="s">
        <v>13</v>
      </c>
      <c r="K86" s="6">
        <f t="shared" si="18"/>
        <v>0</v>
      </c>
      <c r="L86" s="6" t="s">
        <v>13</v>
      </c>
      <c r="M86" s="6">
        <f t="shared" si="19"/>
        <v>0</v>
      </c>
      <c r="N86" s="6"/>
    </row>
    <row r="87" spans="1:14" ht="12.75">
      <c r="A87" s="2"/>
      <c r="B87" s="4"/>
      <c r="C87" s="9">
        <f>INT(10000/B83/B79+0.5)</f>
        <v>6711</v>
      </c>
      <c r="D87" s="10">
        <f t="shared" si="15"/>
        <v>6711</v>
      </c>
      <c r="E87" s="10"/>
      <c r="F87" s="3" t="s">
        <v>14</v>
      </c>
      <c r="G87" s="6">
        <f t="shared" si="16"/>
        <v>55</v>
      </c>
      <c r="H87" s="6" t="s">
        <v>13</v>
      </c>
      <c r="I87" s="6">
        <f t="shared" si="17"/>
        <v>26</v>
      </c>
      <c r="J87" s="6" t="s">
        <v>13</v>
      </c>
      <c r="K87" s="6">
        <f t="shared" si="18"/>
        <v>0</v>
      </c>
      <c r="L87" s="6" t="s">
        <v>13</v>
      </c>
      <c r="M87" s="6">
        <f t="shared" si="19"/>
        <v>0</v>
      </c>
      <c r="N87" s="6"/>
    </row>
    <row r="88" spans="2:14" ht="12.75">
      <c r="B88" s="4"/>
      <c r="C88" s="9">
        <f>INT(100000/B83/B79+0.5)</f>
        <v>67109</v>
      </c>
      <c r="D88" s="10">
        <f t="shared" si="15"/>
        <v>67109</v>
      </c>
      <c r="E88" s="10"/>
      <c r="F88" s="3" t="s">
        <v>14</v>
      </c>
      <c r="G88" s="6">
        <f t="shared" si="16"/>
        <v>37</v>
      </c>
      <c r="H88" s="6" t="s">
        <v>13</v>
      </c>
      <c r="I88" s="6">
        <f t="shared" si="17"/>
        <v>6</v>
      </c>
      <c r="J88" s="6" t="s">
        <v>13</v>
      </c>
      <c r="K88" s="6">
        <f t="shared" si="18"/>
        <v>1</v>
      </c>
      <c r="L88" s="6" t="s">
        <v>13</v>
      </c>
      <c r="M88" s="6">
        <f t="shared" si="19"/>
        <v>0</v>
      </c>
      <c r="N88" s="6"/>
    </row>
    <row r="89" spans="2:14" ht="12.75">
      <c r="B89" s="4"/>
      <c r="C89" s="9">
        <f>INT(1000000/B83/B79+0.5)</f>
        <v>671089</v>
      </c>
      <c r="D89" s="10">
        <f t="shared" si="15"/>
        <v>671089</v>
      </c>
      <c r="E89" s="10"/>
      <c r="F89" s="3" t="s">
        <v>14</v>
      </c>
      <c r="G89" s="6">
        <f t="shared" si="16"/>
        <v>113</v>
      </c>
      <c r="H89" s="6" t="s">
        <v>13</v>
      </c>
      <c r="I89" s="6">
        <f t="shared" si="17"/>
        <v>61</v>
      </c>
      <c r="J89" s="6" t="s">
        <v>13</v>
      </c>
      <c r="K89" s="6">
        <f t="shared" si="18"/>
        <v>10</v>
      </c>
      <c r="L89" s="6" t="s">
        <v>13</v>
      </c>
      <c r="M89" s="6">
        <f t="shared" si="19"/>
        <v>0</v>
      </c>
      <c r="N89" s="6"/>
    </row>
    <row r="90" spans="2:14" ht="12.75">
      <c r="B90" s="4"/>
      <c r="C90" s="9">
        <f>INT(10000000/B83/B79+0.5)</f>
        <v>6710886</v>
      </c>
      <c r="D90" s="10">
        <f t="shared" si="15"/>
        <v>6710886</v>
      </c>
      <c r="E90" s="10"/>
      <c r="F90" s="3" t="s">
        <v>14</v>
      </c>
      <c r="G90" s="6">
        <f t="shared" si="16"/>
        <v>102</v>
      </c>
      <c r="H90" s="6" t="s">
        <v>13</v>
      </c>
      <c r="I90" s="6">
        <f t="shared" si="17"/>
        <v>102</v>
      </c>
      <c r="J90" s="6" t="s">
        <v>13</v>
      </c>
      <c r="K90" s="6">
        <f t="shared" si="18"/>
        <v>102</v>
      </c>
      <c r="L90" s="6" t="s">
        <v>13</v>
      </c>
      <c r="M90" s="6">
        <f t="shared" si="19"/>
        <v>0</v>
      </c>
      <c r="N90" s="6"/>
    </row>
    <row r="91" spans="2:14" ht="12.75">
      <c r="B91" s="4"/>
      <c r="C91" s="9">
        <f>INT(100000000/B83/B79+0.5)</f>
        <v>67108864</v>
      </c>
      <c r="D91" s="10">
        <f t="shared" si="15"/>
        <v>67108864</v>
      </c>
      <c r="E91" s="10"/>
      <c r="F91" s="3" t="s">
        <v>14</v>
      </c>
      <c r="G91" s="6">
        <f t="shared" si="16"/>
        <v>0</v>
      </c>
      <c r="H91" s="6" t="s">
        <v>13</v>
      </c>
      <c r="I91" s="6">
        <f t="shared" si="17"/>
        <v>0</v>
      </c>
      <c r="J91" s="6" t="s">
        <v>13</v>
      </c>
      <c r="K91" s="6">
        <f t="shared" si="18"/>
        <v>0</v>
      </c>
      <c r="L91" s="6" t="s">
        <v>13</v>
      </c>
      <c r="M91" s="6">
        <f t="shared" si="19"/>
        <v>4</v>
      </c>
      <c r="N91" s="6"/>
    </row>
    <row r="92" spans="2:14" ht="12.75">
      <c r="B92" s="5"/>
      <c r="C92" s="9">
        <f>INT(1000000000/B83/B79+0.5)</f>
        <v>671088640</v>
      </c>
      <c r="D92" s="10">
        <f t="shared" si="15"/>
        <v>671088640</v>
      </c>
      <c r="E92" s="10"/>
      <c r="F92" s="3" t="s">
        <v>14</v>
      </c>
      <c r="G92" s="6">
        <f t="shared" si="16"/>
        <v>0</v>
      </c>
      <c r="H92" s="6" t="s">
        <v>13</v>
      </c>
      <c r="I92" s="6">
        <f t="shared" si="17"/>
        <v>0</v>
      </c>
      <c r="J92" s="6" t="s">
        <v>13</v>
      </c>
      <c r="K92" s="6">
        <f t="shared" si="18"/>
        <v>0</v>
      </c>
      <c r="L92" s="6" t="s">
        <v>13</v>
      </c>
      <c r="M92" s="6">
        <f t="shared" si="19"/>
        <v>40</v>
      </c>
      <c r="N92" s="6"/>
    </row>
    <row r="93" spans="2:14" ht="12.75">
      <c r="B93" s="5"/>
      <c r="C93" s="9">
        <f>INT(10000000000/B83/B79+0.5)</f>
        <v>6710886400</v>
      </c>
      <c r="D93" s="10">
        <f t="shared" si="15"/>
        <v>2415919104</v>
      </c>
      <c r="E93" s="10"/>
      <c r="F93" s="3" t="s">
        <v>14</v>
      </c>
      <c r="G93" s="6">
        <f t="shared" si="16"/>
        <v>0</v>
      </c>
      <c r="H93" s="6" t="s">
        <v>13</v>
      </c>
      <c r="I93" s="6">
        <f t="shared" si="17"/>
        <v>0</v>
      </c>
      <c r="J93" s="6" t="s">
        <v>13</v>
      </c>
      <c r="K93" s="6">
        <f t="shared" si="18"/>
        <v>0</v>
      </c>
      <c r="L93" s="6" t="s">
        <v>13</v>
      </c>
      <c r="M93" s="6">
        <f t="shared" si="19"/>
        <v>144</v>
      </c>
      <c r="N93" s="6"/>
    </row>
    <row r="94" spans="1:8" ht="12.75">
      <c r="A94" t="s">
        <v>0</v>
      </c>
      <c r="B94" s="5"/>
      <c r="F94" s="3" t="s">
        <v>14</v>
      </c>
      <c r="G94" s="11">
        <f>IF(B95&lt;0,1,0)+IF(B95&gt;0,2,0)</f>
        <v>1</v>
      </c>
      <c r="H94" s="11"/>
    </row>
    <row r="95" spans="2:27" ht="12.75">
      <c r="B95" s="4">
        <v>-1000000000</v>
      </c>
      <c r="F95" s="3" t="s">
        <v>14</v>
      </c>
      <c r="G95" s="11">
        <f>ABS(B95)-10000000000*AA95-1000000000*Y95-100000000*W95-10000000*U95-1000000*S95-100000*Q95-10000*O95-1000*M95-100*K95-I95*10</f>
        <v>0</v>
      </c>
      <c r="H95" s="11" t="s">
        <v>13</v>
      </c>
      <c r="I95" s="11">
        <f>INT((ABS(B95)-10000000000*AA95-1000000000*Y95-100000000*W95-10000000*U95-1000000*S95-100000*Q95-10000*O95-1000*M95-100*K95)/10)</f>
        <v>0</v>
      </c>
      <c r="J95" s="11" t="s">
        <v>13</v>
      </c>
      <c r="K95" s="11">
        <f>INT((ABS(B95)-10000000000*AA95-1000000000*Y95-100000000*W95-10000000*U95-1000000*S95-100000*Q95-10000*O95-1000*M95)/100)</f>
        <v>0</v>
      </c>
      <c r="L95" s="11" t="s">
        <v>13</v>
      </c>
      <c r="M95" s="11">
        <f>INT((ABS(B95)-10000000000*AA95-1000000000*Y95-100000000*W95-10000000*U95-1000000*S95-100000*Q95-10000*O95)/1000)</f>
        <v>0</v>
      </c>
      <c r="N95" s="11" t="s">
        <v>13</v>
      </c>
      <c r="O95" s="11">
        <f>INT((ABS(B95)-10000000000*AA95-1000000000*Y95-100000000*W95-10000000*U95-1000000*S95-100000*Q95)/10000)</f>
        <v>0</v>
      </c>
      <c r="P95" s="11" t="s">
        <v>13</v>
      </c>
      <c r="Q95" s="11">
        <f>INT((ABS(B95)-10000000000*AA95-1000000000*Y95-100000000*W95-10000000*U95-1000000*S95)/100000)</f>
        <v>0</v>
      </c>
      <c r="R95" s="11" t="s">
        <v>13</v>
      </c>
      <c r="S95" s="11">
        <f>INT((ABS(B95)-10000000000*AA95-1000000000*Y95-100000000*W95-10000000*U95)/1000000)</f>
        <v>0</v>
      </c>
      <c r="T95" s="11" t="s">
        <v>13</v>
      </c>
      <c r="U95" s="11">
        <f>INT((ABS(B95)-10000000000*AA95-1000000000*Y95-100000000*W95)/10000000)</f>
        <v>0</v>
      </c>
      <c r="V95" s="11" t="s">
        <v>13</v>
      </c>
      <c r="W95" s="11">
        <f>INT((ABS(B95)-10000000000*AA95-1000000000*Y95)/100000000)</f>
        <v>0</v>
      </c>
      <c r="X95" s="11" t="s">
        <v>13</v>
      </c>
      <c r="Y95" s="11">
        <f>INT((ABS(B95)-10000000000*AA95)/1000000000)</f>
        <v>1</v>
      </c>
      <c r="Z95" s="11" t="s">
        <v>13</v>
      </c>
      <c r="AA95" s="11">
        <f>INT(ABS(B95)/10000000000)</f>
        <v>0</v>
      </c>
    </row>
    <row r="96" spans="1:27" ht="12.75">
      <c r="A96" s="11"/>
      <c r="B96" s="3"/>
      <c r="F96" s="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t="s">
        <v>24</v>
      </c>
      <c r="B97" s="4">
        <v>25</v>
      </c>
      <c r="F97" s="3" t="s">
        <v>14</v>
      </c>
      <c r="G97" s="11">
        <f>INT(B97/(2500/1024))</f>
        <v>10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16" ht="12.75">
      <c r="A98" t="s">
        <v>25</v>
      </c>
      <c r="B98" s="5">
        <v>1626</v>
      </c>
      <c r="F98" s="3" t="s">
        <v>14</v>
      </c>
      <c r="G98" s="11">
        <f>INT(B98/(2500/1024))-256*INT((B98/(2500/1024))/256)</f>
        <v>154</v>
      </c>
      <c r="H98" s="11" t="s">
        <v>13</v>
      </c>
      <c r="I98" s="11">
        <f>INT((B98/(2500/1024))/256)</f>
        <v>2</v>
      </c>
      <c r="J98" s="11"/>
      <c r="K98" s="11"/>
      <c r="L98" s="11"/>
      <c r="M98" s="11"/>
      <c r="N98" s="11"/>
      <c r="O98" s="11"/>
      <c r="P98" s="2"/>
    </row>
    <row r="99" spans="6:16" ht="12.75">
      <c r="F99" s="3" t="s">
        <v>14</v>
      </c>
      <c r="G99" s="11">
        <v>0</v>
      </c>
      <c r="H99" s="11" t="s">
        <v>13</v>
      </c>
      <c r="I99" s="11">
        <v>0</v>
      </c>
      <c r="J99" s="11" t="s">
        <v>13</v>
      </c>
      <c r="K99" s="11">
        <v>0</v>
      </c>
      <c r="L99" s="11" t="s">
        <v>13</v>
      </c>
      <c r="M99" s="11">
        <v>0</v>
      </c>
      <c r="N99" s="11"/>
      <c r="O99" s="11"/>
      <c r="P99" s="2"/>
    </row>
    <row r="100" spans="2:6" ht="12.75">
      <c r="B100">
        <f>B13/POWER(2,32)</f>
        <v>0.023283064365386963</v>
      </c>
      <c r="F100" s="3"/>
    </row>
    <row r="101" ht="12.75">
      <c r="F101" s="3"/>
    </row>
    <row r="102" spans="2:14" ht="12.75">
      <c r="B102" s="13" t="s">
        <v>35</v>
      </c>
      <c r="F102" s="3"/>
      <c r="G102" s="6"/>
      <c r="H102" s="6"/>
      <c r="I102" s="6"/>
      <c r="J102" s="6"/>
      <c r="K102" s="6"/>
      <c r="L102" s="6"/>
      <c r="M102" s="6"/>
      <c r="N102" s="6"/>
    </row>
    <row r="103" spans="1:29" ht="12.75">
      <c r="A103" s="2" t="s">
        <v>5</v>
      </c>
      <c r="B103" s="4"/>
      <c r="F103" s="3" t="s">
        <v>14</v>
      </c>
      <c r="G103" s="6">
        <f>G11</f>
        <v>0</v>
      </c>
      <c r="H103" s="6"/>
      <c r="I103" s="6"/>
      <c r="J103" s="6"/>
      <c r="K103" s="6"/>
      <c r="L103" s="6"/>
      <c r="M103" s="6"/>
      <c r="N103" s="6"/>
      <c r="AC103" s="2">
        <v>256</v>
      </c>
    </row>
    <row r="104" spans="1:14" ht="12.75">
      <c r="A104" s="2"/>
      <c r="B104" s="4">
        <v>64</v>
      </c>
      <c r="C104" s="9">
        <f>INT(1/B104/B100+0.5)</f>
        <v>1</v>
      </c>
      <c r="D104" s="10">
        <f>C104-4294967296*INT(C104/4294967296)</f>
        <v>1</v>
      </c>
      <c r="E104" s="10"/>
      <c r="F104" s="3" t="s">
        <v>14</v>
      </c>
      <c r="G104" s="6">
        <f>INT(D104-M104*16777216-K104*65536-I104*256)</f>
        <v>1</v>
      </c>
      <c r="H104" s="6" t="s">
        <v>13</v>
      </c>
      <c r="I104" s="6">
        <f>INT((D104-M104*16777216-K104*65536)/256)</f>
        <v>0</v>
      </c>
      <c r="J104" s="6" t="s">
        <v>13</v>
      </c>
      <c r="K104" s="6">
        <f>INT((D104-M104*16777216)/65536)</f>
        <v>0</v>
      </c>
      <c r="L104" s="6" t="s">
        <v>13</v>
      </c>
      <c r="M104" s="6">
        <f>INT(D104/16777216)</f>
        <v>0</v>
      </c>
      <c r="N104" s="6"/>
    </row>
    <row r="105" spans="1:14" ht="12.75">
      <c r="A105" s="3" t="s">
        <v>31</v>
      </c>
      <c r="B105" s="4"/>
      <c r="C105" s="9">
        <f>INT(10/B104/B100+0.5)</f>
        <v>7</v>
      </c>
      <c r="D105" s="10">
        <f aca="true" t="shared" si="20" ref="D105:D114">C105-4294967296*INT(C105/4294967296)</f>
        <v>7</v>
      </c>
      <c r="E105" s="10"/>
      <c r="F105" s="3" t="s">
        <v>14</v>
      </c>
      <c r="G105" s="6">
        <f aca="true" t="shared" si="21" ref="G105:G114">INT(D105-M105*16777216-K105*65536-I105*256)</f>
        <v>7</v>
      </c>
      <c r="H105" s="6" t="s">
        <v>13</v>
      </c>
      <c r="I105" s="6">
        <f aca="true" t="shared" si="22" ref="I105:I114">INT((D105-M105*16777216-K105*65536)/256)</f>
        <v>0</v>
      </c>
      <c r="J105" s="6" t="s">
        <v>13</v>
      </c>
      <c r="K105" s="6">
        <f aca="true" t="shared" si="23" ref="K105:K114">INT((D105-M105*16777216)/65536)</f>
        <v>0</v>
      </c>
      <c r="L105" s="6" t="s">
        <v>13</v>
      </c>
      <c r="M105" s="6">
        <f aca="true" t="shared" si="24" ref="M105:M114">INT(D105/16777216)</f>
        <v>0</v>
      </c>
      <c r="N105" s="6"/>
    </row>
    <row r="106" spans="2:14" ht="12.75">
      <c r="B106" s="4"/>
      <c r="C106" s="9">
        <f>INT(100/B104/B100+0.5)</f>
        <v>67</v>
      </c>
      <c r="D106" s="10">
        <f t="shared" si="20"/>
        <v>67</v>
      </c>
      <c r="E106" s="10"/>
      <c r="F106" s="3" t="s">
        <v>14</v>
      </c>
      <c r="G106" s="6">
        <f t="shared" si="21"/>
        <v>67</v>
      </c>
      <c r="H106" s="6" t="s">
        <v>13</v>
      </c>
      <c r="I106" s="6">
        <f t="shared" si="22"/>
        <v>0</v>
      </c>
      <c r="J106" s="6" t="s">
        <v>13</v>
      </c>
      <c r="K106" s="6">
        <f t="shared" si="23"/>
        <v>0</v>
      </c>
      <c r="L106" s="6" t="s">
        <v>13</v>
      </c>
      <c r="M106" s="6">
        <f t="shared" si="24"/>
        <v>0</v>
      </c>
      <c r="N106" s="6"/>
    </row>
    <row r="107" spans="2:14" ht="12.75">
      <c r="B107" s="4"/>
      <c r="C107" s="9">
        <f>INT(1000/B104/B100+0.5)</f>
        <v>671</v>
      </c>
      <c r="D107" s="10">
        <f t="shared" si="20"/>
        <v>671</v>
      </c>
      <c r="E107" s="10"/>
      <c r="F107" s="3" t="s">
        <v>14</v>
      </c>
      <c r="G107" s="6">
        <f t="shared" si="21"/>
        <v>159</v>
      </c>
      <c r="H107" s="6" t="s">
        <v>13</v>
      </c>
      <c r="I107" s="6">
        <f t="shared" si="22"/>
        <v>2</v>
      </c>
      <c r="J107" s="6" t="s">
        <v>13</v>
      </c>
      <c r="K107" s="6">
        <f t="shared" si="23"/>
        <v>0</v>
      </c>
      <c r="L107" s="6" t="s">
        <v>13</v>
      </c>
      <c r="M107" s="6">
        <f t="shared" si="24"/>
        <v>0</v>
      </c>
      <c r="N107" s="6"/>
    </row>
    <row r="108" spans="2:14" ht="12.75">
      <c r="B108" s="4"/>
      <c r="C108" s="9">
        <f>INT(10000/B104/B100+0.5)</f>
        <v>6711</v>
      </c>
      <c r="D108" s="10">
        <f t="shared" si="20"/>
        <v>6711</v>
      </c>
      <c r="E108" s="10"/>
      <c r="F108" s="3" t="s">
        <v>14</v>
      </c>
      <c r="G108" s="6">
        <f t="shared" si="21"/>
        <v>55</v>
      </c>
      <c r="H108" s="6" t="s">
        <v>13</v>
      </c>
      <c r="I108" s="6">
        <f t="shared" si="22"/>
        <v>26</v>
      </c>
      <c r="J108" s="6" t="s">
        <v>13</v>
      </c>
      <c r="K108" s="6">
        <f t="shared" si="23"/>
        <v>0</v>
      </c>
      <c r="L108" s="6" t="s">
        <v>13</v>
      </c>
      <c r="M108" s="6">
        <f t="shared" si="24"/>
        <v>0</v>
      </c>
      <c r="N108" s="6"/>
    </row>
    <row r="109" spans="1:14" ht="12.75">
      <c r="A109" s="2"/>
      <c r="B109" s="4"/>
      <c r="C109" s="9">
        <f>INT(100000/B104/B100+0.5)</f>
        <v>67109</v>
      </c>
      <c r="D109" s="10">
        <f t="shared" si="20"/>
        <v>67109</v>
      </c>
      <c r="E109" s="10"/>
      <c r="F109" s="3" t="s">
        <v>14</v>
      </c>
      <c r="G109" s="6">
        <f t="shared" si="21"/>
        <v>37</v>
      </c>
      <c r="H109" s="6" t="s">
        <v>13</v>
      </c>
      <c r="I109" s="6">
        <f t="shared" si="22"/>
        <v>6</v>
      </c>
      <c r="J109" s="6" t="s">
        <v>13</v>
      </c>
      <c r="K109" s="6">
        <f t="shared" si="23"/>
        <v>1</v>
      </c>
      <c r="L109" s="6" t="s">
        <v>13</v>
      </c>
      <c r="M109" s="6">
        <f t="shared" si="24"/>
        <v>0</v>
      </c>
      <c r="N109" s="6"/>
    </row>
    <row r="110" spans="2:14" ht="12.75">
      <c r="B110" s="4"/>
      <c r="C110" s="9">
        <f>INT(1000000/B104/B100+0.5)</f>
        <v>671089</v>
      </c>
      <c r="D110" s="10">
        <f t="shared" si="20"/>
        <v>671089</v>
      </c>
      <c r="E110" s="10"/>
      <c r="F110" s="3" t="s">
        <v>14</v>
      </c>
      <c r="G110" s="6">
        <f t="shared" si="21"/>
        <v>113</v>
      </c>
      <c r="H110" s="6" t="s">
        <v>13</v>
      </c>
      <c r="I110" s="6">
        <f t="shared" si="22"/>
        <v>61</v>
      </c>
      <c r="J110" s="6" t="s">
        <v>13</v>
      </c>
      <c r="K110" s="6">
        <f t="shared" si="23"/>
        <v>10</v>
      </c>
      <c r="L110" s="6" t="s">
        <v>13</v>
      </c>
      <c r="M110" s="6">
        <f t="shared" si="24"/>
        <v>0</v>
      </c>
      <c r="N110" s="6"/>
    </row>
    <row r="111" spans="2:14" ht="12.75">
      <c r="B111" s="4"/>
      <c r="C111" s="9">
        <f>INT(10000000/B104/B100+0.5)</f>
        <v>6710886</v>
      </c>
      <c r="D111" s="10">
        <f t="shared" si="20"/>
        <v>6710886</v>
      </c>
      <c r="E111" s="10"/>
      <c r="F111" s="3" t="s">
        <v>14</v>
      </c>
      <c r="G111" s="6">
        <f t="shared" si="21"/>
        <v>102</v>
      </c>
      <c r="H111" s="6" t="s">
        <v>13</v>
      </c>
      <c r="I111" s="6">
        <f t="shared" si="22"/>
        <v>102</v>
      </c>
      <c r="J111" s="6" t="s">
        <v>13</v>
      </c>
      <c r="K111" s="6">
        <f t="shared" si="23"/>
        <v>102</v>
      </c>
      <c r="L111" s="6" t="s">
        <v>13</v>
      </c>
      <c r="M111" s="6">
        <f t="shared" si="24"/>
        <v>0</v>
      </c>
      <c r="N111" s="6"/>
    </row>
    <row r="112" spans="2:14" ht="12.75">
      <c r="B112" s="4"/>
      <c r="C112" s="9">
        <f>INT(100000000/B104/B100+0.5)</f>
        <v>67108864</v>
      </c>
      <c r="D112" s="10">
        <f t="shared" si="20"/>
        <v>67108864</v>
      </c>
      <c r="E112" s="10"/>
      <c r="F112" s="3" t="s">
        <v>14</v>
      </c>
      <c r="G112" s="6">
        <f t="shared" si="21"/>
        <v>0</v>
      </c>
      <c r="H112" s="6" t="s">
        <v>13</v>
      </c>
      <c r="I112" s="6">
        <f t="shared" si="22"/>
        <v>0</v>
      </c>
      <c r="J112" s="6" t="s">
        <v>13</v>
      </c>
      <c r="K112" s="6">
        <f t="shared" si="23"/>
        <v>0</v>
      </c>
      <c r="L112" s="6" t="s">
        <v>13</v>
      </c>
      <c r="M112" s="6">
        <f t="shared" si="24"/>
        <v>4</v>
      </c>
      <c r="N112" s="6"/>
    </row>
    <row r="113" spans="2:14" ht="12.75">
      <c r="B113" s="5"/>
      <c r="C113" s="9">
        <f>INT(1000000000/B104/B100+0.5)</f>
        <v>671088640</v>
      </c>
      <c r="D113" s="10">
        <f t="shared" si="20"/>
        <v>671088640</v>
      </c>
      <c r="E113" s="10"/>
      <c r="F113" s="3" t="s">
        <v>14</v>
      </c>
      <c r="G113" s="6">
        <f t="shared" si="21"/>
        <v>0</v>
      </c>
      <c r="H113" s="6" t="s">
        <v>13</v>
      </c>
      <c r="I113" s="6">
        <f t="shared" si="22"/>
        <v>0</v>
      </c>
      <c r="J113" s="6" t="s">
        <v>13</v>
      </c>
      <c r="K113" s="6">
        <f t="shared" si="23"/>
        <v>0</v>
      </c>
      <c r="L113" s="6" t="s">
        <v>13</v>
      </c>
      <c r="M113" s="6">
        <f t="shared" si="24"/>
        <v>40</v>
      </c>
      <c r="N113" s="6"/>
    </row>
    <row r="114" spans="2:14" ht="12.75">
      <c r="B114" s="5"/>
      <c r="C114" s="9">
        <f>INT(10000000000/B104/B100+0.5)</f>
        <v>6710886400</v>
      </c>
      <c r="D114" s="10">
        <f t="shared" si="20"/>
        <v>2415919104</v>
      </c>
      <c r="E114" s="10"/>
      <c r="F114" s="3" t="s">
        <v>14</v>
      </c>
      <c r="G114" s="6">
        <f t="shared" si="21"/>
        <v>0</v>
      </c>
      <c r="H114" s="6" t="s">
        <v>13</v>
      </c>
      <c r="I114" s="6">
        <f t="shared" si="22"/>
        <v>0</v>
      </c>
      <c r="J114" s="6" t="s">
        <v>13</v>
      </c>
      <c r="K114" s="6">
        <f t="shared" si="23"/>
        <v>0</v>
      </c>
      <c r="L114" s="6" t="s">
        <v>13</v>
      </c>
      <c r="M114" s="6">
        <f t="shared" si="24"/>
        <v>144</v>
      </c>
      <c r="N114" s="6"/>
    </row>
    <row r="115" spans="2:8" ht="12.75">
      <c r="B115" s="5"/>
      <c r="F115" s="3" t="s">
        <v>14</v>
      </c>
      <c r="G115" s="11">
        <f>IF(B116&lt;0,1,0)+IF(B116&gt;0,2,0)</f>
        <v>0</v>
      </c>
      <c r="H115" s="6"/>
    </row>
    <row r="116" spans="1:27" ht="12.75">
      <c r="A116" t="s">
        <v>0</v>
      </c>
      <c r="B116" s="4">
        <v>0</v>
      </c>
      <c r="F116" s="3" t="s">
        <v>14</v>
      </c>
      <c r="G116" s="11">
        <f>ABS(B116)-10000000000*AA116-1000000000*Y116-100000000*W116-10000000*U116-1000000*S116-100000*Q116-10000*O116-1000*M116-100*K116-I116*10</f>
        <v>0</v>
      </c>
      <c r="H116" s="6" t="s">
        <v>13</v>
      </c>
      <c r="I116" s="11">
        <f>INT((ABS(B116)-10000000000*AA116-1000000000*Y116-100000000*W116-10000000*U116-1000000*S116-100000*Q116-10000*O116-1000*M116-100*K116)/10)</f>
        <v>0</v>
      </c>
      <c r="J116" s="11" t="s">
        <v>13</v>
      </c>
      <c r="K116" s="11">
        <f>INT((ABS(B116)-10000000000*AA116-1000000000*Y116-100000000*W116-10000000*U116-1000000*S116-100000*Q116-10000*O116-1000*M116)/100)</f>
        <v>0</v>
      </c>
      <c r="L116" s="11" t="s">
        <v>13</v>
      </c>
      <c r="M116" s="11">
        <f>INT((ABS(B116)-10000000000*AA116-1000000000*Y116-100000000*W116-10000000*U116-1000000*S116-100000*Q116-10000*O116)/1000)</f>
        <v>0</v>
      </c>
      <c r="N116" s="11" t="s">
        <v>13</v>
      </c>
      <c r="O116" s="11">
        <f>INT((ABS(B116)-10000000000*AA116-1000000000*Y116-100000000*W116-10000000*U116-1000000*S116-100000*Q116)/10000)</f>
        <v>0</v>
      </c>
      <c r="P116" s="11" t="s">
        <v>13</v>
      </c>
      <c r="Q116" s="11">
        <f>INT((ABS(B116)-10000000000*AA116-1000000000*Y116-100000000*W116-10000000*U116-1000000*S116)/100000)</f>
        <v>0</v>
      </c>
      <c r="R116" s="11" t="s">
        <v>13</v>
      </c>
      <c r="S116" s="11">
        <f>INT((ABS(B116)-10000000000*AA116-1000000000*Y116-100000000*W116-10000000*U116)/1000000)</f>
        <v>0</v>
      </c>
      <c r="T116" s="11" t="s">
        <v>13</v>
      </c>
      <c r="U116" s="11">
        <f>INT((ABS(B116)-10000000000*AA116-1000000000*Y116-100000000*W116)/10000000)</f>
        <v>0</v>
      </c>
      <c r="V116" s="11" t="s">
        <v>13</v>
      </c>
      <c r="W116" s="11">
        <f>INT((ABS(B116)-10000000000*AA116-1000000000*Y116)/100000000)</f>
        <v>0</v>
      </c>
      <c r="X116" s="11" t="s">
        <v>13</v>
      </c>
      <c r="Y116" s="11">
        <f>INT((ABS(B116)-10000000000*AA116)/1000000000)</f>
        <v>0</v>
      </c>
      <c r="Z116" s="11" t="s">
        <v>13</v>
      </c>
      <c r="AA116" s="11">
        <f>INT(ABS(B116)/10000000000)</f>
        <v>0</v>
      </c>
    </row>
    <row r="117" spans="2:27" ht="12.75">
      <c r="B117" s="3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2.75">
      <c r="A118" t="s">
        <v>24</v>
      </c>
      <c r="B118" s="4">
        <v>25</v>
      </c>
      <c r="F118" s="3" t="s">
        <v>14</v>
      </c>
      <c r="G118" s="11">
        <f>INT(B118/(2500/1024))</f>
        <v>10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>
      <c r="A119" t="s">
        <v>25</v>
      </c>
      <c r="B119" s="5">
        <v>1626</v>
      </c>
      <c r="F119" s="3" t="s">
        <v>14</v>
      </c>
      <c r="G119" s="11">
        <f>INT(B119/(2500/1024))-256*INT((B119/(2500/1024))/256)</f>
        <v>154</v>
      </c>
      <c r="H119" s="11" t="s">
        <v>13</v>
      </c>
      <c r="I119" s="11">
        <f>INT((B119/(2500/1024))/256)</f>
        <v>2</v>
      </c>
      <c r="J119" s="11"/>
      <c r="K119" s="11"/>
      <c r="L119" s="11"/>
      <c r="M119" s="11"/>
      <c r="N119" s="11"/>
      <c r="O119" s="11"/>
      <c r="P119" s="2"/>
      <c r="W119" s="11"/>
      <c r="X119" s="11"/>
      <c r="Y119" s="11"/>
      <c r="Z119" s="11"/>
      <c r="AA119" s="11"/>
    </row>
    <row r="120" spans="6:16" ht="12.75">
      <c r="F120" s="3" t="s">
        <v>14</v>
      </c>
      <c r="G120" s="11">
        <v>0</v>
      </c>
      <c r="H120" s="11" t="s">
        <v>13</v>
      </c>
      <c r="I120" s="11">
        <v>0</v>
      </c>
      <c r="J120" s="11" t="s">
        <v>13</v>
      </c>
      <c r="K120" s="11">
        <v>0</v>
      </c>
      <c r="L120" s="11" t="s">
        <v>13</v>
      </c>
      <c r="M120" s="11">
        <v>0</v>
      </c>
      <c r="N120" s="11"/>
      <c r="O120" s="11"/>
      <c r="P120" s="2"/>
    </row>
    <row r="121" ht="12.75">
      <c r="F121" s="3"/>
    </row>
    <row r="122" spans="2:6" ht="12.75">
      <c r="B122">
        <f>B13/POWER(2,32)</f>
        <v>0.023283064365386963</v>
      </c>
      <c r="F122" s="3"/>
    </row>
    <row r="123" ht="12.75">
      <c r="F123" s="3"/>
    </row>
    <row r="124" spans="2:14" ht="12.75">
      <c r="B124" s="13" t="s">
        <v>36</v>
      </c>
      <c r="F124" s="3"/>
      <c r="G124" s="6"/>
      <c r="H124" s="6"/>
      <c r="I124" s="6"/>
      <c r="J124" s="6"/>
      <c r="K124" s="6"/>
      <c r="L124" s="6"/>
      <c r="M124" s="6"/>
      <c r="N124" s="6"/>
    </row>
    <row r="125" spans="1:29" ht="12.75">
      <c r="A125" s="2" t="s">
        <v>6</v>
      </c>
      <c r="B125" s="4"/>
      <c r="F125" s="3" t="s">
        <v>14</v>
      </c>
      <c r="G125" s="6">
        <f>G11</f>
        <v>0</v>
      </c>
      <c r="H125" s="6"/>
      <c r="I125" s="6"/>
      <c r="J125" s="6"/>
      <c r="K125" s="6"/>
      <c r="L125" s="6"/>
      <c r="M125" s="6"/>
      <c r="N125" s="6"/>
      <c r="AC125" s="2">
        <v>320</v>
      </c>
    </row>
    <row r="126" spans="1:14" ht="12.75">
      <c r="A126" s="2"/>
      <c r="B126" s="4">
        <v>64</v>
      </c>
      <c r="C126" s="9">
        <f>INT(1/B126/B122+0.5)</f>
        <v>1</v>
      </c>
      <c r="D126" s="10">
        <f>C126-4294967296*INT(C126/4294967296)</f>
        <v>1</v>
      </c>
      <c r="E126" s="10"/>
      <c r="F126" s="3" t="s">
        <v>14</v>
      </c>
      <c r="G126" s="6">
        <f>INT(D126-M126*16777216-K126*65536-I126*256)</f>
        <v>1</v>
      </c>
      <c r="H126" s="6" t="s">
        <v>13</v>
      </c>
      <c r="I126" s="6">
        <f>INT((D126-M126*16777216-K126*65536)/256)</f>
        <v>0</v>
      </c>
      <c r="J126" s="6" t="s">
        <v>13</v>
      </c>
      <c r="K126" s="6">
        <f>INT((D126-M126*16777216)/65536)</f>
        <v>0</v>
      </c>
      <c r="L126" s="6" t="s">
        <v>13</v>
      </c>
      <c r="M126" s="6">
        <f>INT(D126/16777216)</f>
        <v>0</v>
      </c>
      <c r="N126" s="6"/>
    </row>
    <row r="127" spans="1:14" ht="12.75">
      <c r="A127" s="3" t="s">
        <v>31</v>
      </c>
      <c r="B127" s="4"/>
      <c r="C127" s="9">
        <f>INT(10/B126/B122+0.5)</f>
        <v>7</v>
      </c>
      <c r="D127" s="10">
        <f aca="true" t="shared" si="25" ref="D127:D136">C127-4294967296*INT(C127/4294967296)</f>
        <v>7</v>
      </c>
      <c r="E127" s="10"/>
      <c r="F127" s="3" t="s">
        <v>14</v>
      </c>
      <c r="G127" s="6">
        <f aca="true" t="shared" si="26" ref="G127:G136">INT(D127-M127*16777216-K127*65536-I127*256)</f>
        <v>7</v>
      </c>
      <c r="H127" s="6" t="s">
        <v>13</v>
      </c>
      <c r="I127" s="6">
        <f aca="true" t="shared" si="27" ref="I127:I136">INT((D127-M127*16777216-K127*65536)/256)</f>
        <v>0</v>
      </c>
      <c r="J127" s="6" t="s">
        <v>13</v>
      </c>
      <c r="K127" s="6">
        <f aca="true" t="shared" si="28" ref="K127:K136">INT((D127-M127*16777216)/65536)</f>
        <v>0</v>
      </c>
      <c r="L127" s="6" t="s">
        <v>13</v>
      </c>
      <c r="M127" s="6">
        <f aca="true" t="shared" si="29" ref="M127:M136">INT(D127/16777216)</f>
        <v>0</v>
      </c>
      <c r="N127" s="6"/>
    </row>
    <row r="128" spans="2:14" ht="12.75">
      <c r="B128" s="4"/>
      <c r="C128" s="9">
        <f>INT(100/B126/B122+0.5)</f>
        <v>67</v>
      </c>
      <c r="D128" s="10">
        <f t="shared" si="25"/>
        <v>67</v>
      </c>
      <c r="E128" s="10"/>
      <c r="F128" s="3" t="s">
        <v>14</v>
      </c>
      <c r="G128" s="6">
        <f t="shared" si="26"/>
        <v>67</v>
      </c>
      <c r="H128" s="6" t="s">
        <v>13</v>
      </c>
      <c r="I128" s="6">
        <f t="shared" si="27"/>
        <v>0</v>
      </c>
      <c r="J128" s="6" t="s">
        <v>13</v>
      </c>
      <c r="K128" s="6">
        <f t="shared" si="28"/>
        <v>0</v>
      </c>
      <c r="L128" s="6" t="s">
        <v>13</v>
      </c>
      <c r="M128" s="6">
        <f t="shared" si="29"/>
        <v>0</v>
      </c>
      <c r="N128" s="6"/>
    </row>
    <row r="129" spans="2:14" ht="12.75">
      <c r="B129" s="4"/>
      <c r="C129" s="9">
        <f>INT(1000/B126/B122+0.5)</f>
        <v>671</v>
      </c>
      <c r="D129" s="10">
        <f t="shared" si="25"/>
        <v>671</v>
      </c>
      <c r="E129" s="10"/>
      <c r="F129" s="3" t="s">
        <v>14</v>
      </c>
      <c r="G129" s="6">
        <f t="shared" si="26"/>
        <v>159</v>
      </c>
      <c r="H129" s="6" t="s">
        <v>13</v>
      </c>
      <c r="I129" s="6">
        <f t="shared" si="27"/>
        <v>2</v>
      </c>
      <c r="J129" s="6" t="s">
        <v>13</v>
      </c>
      <c r="K129" s="6">
        <f t="shared" si="28"/>
        <v>0</v>
      </c>
      <c r="L129" s="6" t="s">
        <v>13</v>
      </c>
      <c r="M129" s="6">
        <f t="shared" si="29"/>
        <v>0</v>
      </c>
      <c r="N129" s="6"/>
    </row>
    <row r="130" spans="2:14" ht="12.75">
      <c r="B130" s="4"/>
      <c r="C130" s="9">
        <f>INT(10000/B126/B122+0.5)</f>
        <v>6711</v>
      </c>
      <c r="D130" s="10">
        <f t="shared" si="25"/>
        <v>6711</v>
      </c>
      <c r="E130" s="10"/>
      <c r="F130" s="3" t="s">
        <v>14</v>
      </c>
      <c r="G130" s="6">
        <f t="shared" si="26"/>
        <v>55</v>
      </c>
      <c r="H130" s="6" t="s">
        <v>13</v>
      </c>
      <c r="I130" s="6">
        <f t="shared" si="27"/>
        <v>26</v>
      </c>
      <c r="J130" s="6" t="s">
        <v>13</v>
      </c>
      <c r="K130" s="6">
        <f t="shared" si="28"/>
        <v>0</v>
      </c>
      <c r="L130" s="6" t="s">
        <v>13</v>
      </c>
      <c r="M130" s="6">
        <f t="shared" si="29"/>
        <v>0</v>
      </c>
      <c r="N130" s="6"/>
    </row>
    <row r="131" spans="1:14" ht="12.75">
      <c r="A131" s="2"/>
      <c r="B131" s="4"/>
      <c r="C131" s="9">
        <f>INT(100000/B126/B122+0.5)</f>
        <v>67109</v>
      </c>
      <c r="D131" s="10">
        <f t="shared" si="25"/>
        <v>67109</v>
      </c>
      <c r="E131" s="10"/>
      <c r="F131" s="3" t="s">
        <v>14</v>
      </c>
      <c r="G131" s="6">
        <f t="shared" si="26"/>
        <v>37</v>
      </c>
      <c r="H131" s="6" t="s">
        <v>13</v>
      </c>
      <c r="I131" s="6">
        <f t="shared" si="27"/>
        <v>6</v>
      </c>
      <c r="J131" s="6" t="s">
        <v>13</v>
      </c>
      <c r="K131" s="6">
        <f t="shared" si="28"/>
        <v>1</v>
      </c>
      <c r="L131" s="6" t="s">
        <v>13</v>
      </c>
      <c r="M131" s="6">
        <f t="shared" si="29"/>
        <v>0</v>
      </c>
      <c r="N131" s="6"/>
    </row>
    <row r="132" spans="2:14" ht="12.75">
      <c r="B132" s="4"/>
      <c r="C132" s="9">
        <f>INT(1000000/B126/B122+0.5)</f>
        <v>671089</v>
      </c>
      <c r="D132" s="10">
        <f t="shared" si="25"/>
        <v>671089</v>
      </c>
      <c r="E132" s="10"/>
      <c r="F132" s="3" t="s">
        <v>14</v>
      </c>
      <c r="G132" s="6">
        <f t="shared" si="26"/>
        <v>113</v>
      </c>
      <c r="H132" s="6" t="s">
        <v>13</v>
      </c>
      <c r="I132" s="6">
        <f t="shared" si="27"/>
        <v>61</v>
      </c>
      <c r="J132" s="6" t="s">
        <v>13</v>
      </c>
      <c r="K132" s="6">
        <f t="shared" si="28"/>
        <v>10</v>
      </c>
      <c r="L132" s="6" t="s">
        <v>13</v>
      </c>
      <c r="M132" s="6">
        <f t="shared" si="29"/>
        <v>0</v>
      </c>
      <c r="N132" s="6"/>
    </row>
    <row r="133" spans="2:14" ht="12.75">
      <c r="B133" s="4"/>
      <c r="C133" s="9">
        <f>INT(10000000/B126/B122+0.5)</f>
        <v>6710886</v>
      </c>
      <c r="D133" s="10">
        <f t="shared" si="25"/>
        <v>6710886</v>
      </c>
      <c r="E133" s="10"/>
      <c r="F133" s="3" t="s">
        <v>14</v>
      </c>
      <c r="G133" s="6">
        <f t="shared" si="26"/>
        <v>102</v>
      </c>
      <c r="H133" s="6" t="s">
        <v>13</v>
      </c>
      <c r="I133" s="6">
        <f t="shared" si="27"/>
        <v>102</v>
      </c>
      <c r="J133" s="6" t="s">
        <v>13</v>
      </c>
      <c r="K133" s="6">
        <f t="shared" si="28"/>
        <v>102</v>
      </c>
      <c r="L133" s="6" t="s">
        <v>13</v>
      </c>
      <c r="M133" s="6">
        <f t="shared" si="29"/>
        <v>0</v>
      </c>
      <c r="N133" s="6"/>
    </row>
    <row r="134" spans="2:14" ht="12.75">
      <c r="B134" s="4"/>
      <c r="C134" s="9">
        <f>INT(100000000/B126/B122+0.5)</f>
        <v>67108864</v>
      </c>
      <c r="D134" s="10">
        <f t="shared" si="25"/>
        <v>67108864</v>
      </c>
      <c r="E134" s="10"/>
      <c r="F134" s="3" t="s">
        <v>14</v>
      </c>
      <c r="G134" s="6">
        <f t="shared" si="26"/>
        <v>0</v>
      </c>
      <c r="H134" s="6" t="s">
        <v>13</v>
      </c>
      <c r="I134" s="6">
        <f t="shared" si="27"/>
        <v>0</v>
      </c>
      <c r="J134" s="6" t="s">
        <v>13</v>
      </c>
      <c r="K134" s="6">
        <f t="shared" si="28"/>
        <v>0</v>
      </c>
      <c r="L134" s="6" t="s">
        <v>13</v>
      </c>
      <c r="M134" s="6">
        <f t="shared" si="29"/>
        <v>4</v>
      </c>
      <c r="N134" s="6"/>
    </row>
    <row r="135" spans="2:14" ht="12.75">
      <c r="B135" s="5"/>
      <c r="C135" s="9">
        <f>INT(1000000000/B126/B122+0.5)</f>
        <v>671088640</v>
      </c>
      <c r="D135" s="10">
        <f t="shared" si="25"/>
        <v>671088640</v>
      </c>
      <c r="E135" s="10"/>
      <c r="F135" s="3" t="s">
        <v>14</v>
      </c>
      <c r="G135" s="6">
        <f t="shared" si="26"/>
        <v>0</v>
      </c>
      <c r="H135" s="6" t="s">
        <v>13</v>
      </c>
      <c r="I135" s="6">
        <f t="shared" si="27"/>
        <v>0</v>
      </c>
      <c r="J135" s="6" t="s">
        <v>13</v>
      </c>
      <c r="K135" s="6">
        <f t="shared" si="28"/>
        <v>0</v>
      </c>
      <c r="L135" s="6" t="s">
        <v>13</v>
      </c>
      <c r="M135" s="6">
        <f t="shared" si="29"/>
        <v>40</v>
      </c>
      <c r="N135" s="6"/>
    </row>
    <row r="136" spans="2:14" ht="12.75">
      <c r="B136" s="5"/>
      <c r="C136" s="9">
        <f>INT(10000000000/B126/B122+0.5)</f>
        <v>6710886400</v>
      </c>
      <c r="D136" s="10">
        <f t="shared" si="25"/>
        <v>2415919104</v>
      </c>
      <c r="E136" s="10"/>
      <c r="F136" s="3" t="s">
        <v>14</v>
      </c>
      <c r="G136" s="6">
        <f t="shared" si="26"/>
        <v>0</v>
      </c>
      <c r="H136" s="6" t="s">
        <v>13</v>
      </c>
      <c r="I136" s="6">
        <f t="shared" si="27"/>
        <v>0</v>
      </c>
      <c r="J136" s="6" t="s">
        <v>13</v>
      </c>
      <c r="K136" s="6">
        <f t="shared" si="28"/>
        <v>0</v>
      </c>
      <c r="L136" s="6" t="s">
        <v>13</v>
      </c>
      <c r="M136" s="6">
        <f t="shared" si="29"/>
        <v>144</v>
      </c>
      <c r="N136" s="6"/>
    </row>
    <row r="137" spans="2:8" ht="12.75">
      <c r="B137" s="5"/>
      <c r="F137" s="3" t="s">
        <v>14</v>
      </c>
      <c r="G137" s="11">
        <f>IF(B138&lt;0,1,0)+IF(B138&gt;0,2,0)</f>
        <v>2</v>
      </c>
      <c r="H137" s="11"/>
    </row>
    <row r="138" spans="1:27" ht="12.75">
      <c r="A138" t="s">
        <v>0</v>
      </c>
      <c r="B138" s="4">
        <v>1000000000</v>
      </c>
      <c r="F138" s="3" t="s">
        <v>14</v>
      </c>
      <c r="G138" s="11">
        <f>ABS(B138)-10000000000*AA138-1000000000*Y138-100000000*W138-10000000*U138-1000000*S138-100000*Q138-10000*O138-1000*M138-100*K138-I138*10</f>
        <v>0</v>
      </c>
      <c r="H138" s="11" t="s">
        <v>13</v>
      </c>
      <c r="I138" s="11">
        <f>INT((ABS(B138)-10000000000*AA138-1000000000*Y138-100000000*W138-10000000*U138-1000000*S138-100000*Q138-10000*O138-1000*M138-100*K138)/10)</f>
        <v>0</v>
      </c>
      <c r="J138" s="11" t="s">
        <v>13</v>
      </c>
      <c r="K138" s="11">
        <f>INT((ABS(B138)-10000000000*AA138-1000000000*Y138-100000000*W138-10000000*U138-1000000*S138-100000*Q138-10000*O138-1000*M138)/100)</f>
        <v>0</v>
      </c>
      <c r="L138" s="11" t="s">
        <v>13</v>
      </c>
      <c r="M138" s="11">
        <f>INT((ABS(B138)-10000000000*AA138-1000000000*Y138-100000000*W138-10000000*U138-1000000*S138-100000*Q138-10000*O138)/1000)</f>
        <v>0</v>
      </c>
      <c r="N138" s="11" t="s">
        <v>13</v>
      </c>
      <c r="O138" s="11">
        <f>INT((ABS(B138)-10000000000*AA138-1000000000*Y138-100000000*W138-10000000*U138-1000000*S138-100000*Q138)/10000)</f>
        <v>0</v>
      </c>
      <c r="P138" s="11" t="s">
        <v>13</v>
      </c>
      <c r="Q138" s="11">
        <f>INT((ABS(B138)-10000000000*AA138-1000000000*Y138-100000000*W138-10000000*U138-1000000*S138)/100000)</f>
        <v>0</v>
      </c>
      <c r="R138" s="11" t="s">
        <v>13</v>
      </c>
      <c r="S138" s="11">
        <f>INT((ABS(B138)-10000000000*AA138-1000000000*Y138-100000000*W138-10000000*U138)/1000000)</f>
        <v>0</v>
      </c>
      <c r="T138" s="11" t="s">
        <v>13</v>
      </c>
      <c r="U138" s="11">
        <f>INT((ABS(B138)-10000000000*AA138-1000000000*Y138-100000000*W138)/10000000)</f>
        <v>0</v>
      </c>
      <c r="V138" s="11" t="s">
        <v>13</v>
      </c>
      <c r="W138" s="11">
        <f>INT((ABS(B138)-10000000000*AA138-1000000000*Y138)/100000000)</f>
        <v>0</v>
      </c>
      <c r="X138" s="11" t="s">
        <v>13</v>
      </c>
      <c r="Y138" s="11">
        <f>INT((ABS(B138)-10000000000*AA138)/1000000000)</f>
        <v>1</v>
      </c>
      <c r="Z138" s="11" t="s">
        <v>13</v>
      </c>
      <c r="AA138" s="11">
        <f>INT(ABS(B138)/10000000000)</f>
        <v>0</v>
      </c>
    </row>
    <row r="139" spans="2:27" ht="12.75">
      <c r="B139" s="3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>
      <c r="A140" t="s">
        <v>38</v>
      </c>
      <c r="B140" s="4">
        <v>25</v>
      </c>
      <c r="F140" s="3" t="s">
        <v>14</v>
      </c>
      <c r="G140" s="11">
        <f>INT(B140/(2500/1024))</f>
        <v>10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>
      <c r="A141" t="s">
        <v>37</v>
      </c>
      <c r="B141" s="5">
        <v>1626</v>
      </c>
      <c r="F141" s="3" t="s">
        <v>14</v>
      </c>
      <c r="G141" s="11">
        <f>INT(B141/(2500/1024))-256*INT((B141/(2500/1024))/256)</f>
        <v>154</v>
      </c>
      <c r="H141" s="11" t="s">
        <v>13</v>
      </c>
      <c r="I141" s="11">
        <f>INT((B141/(2500/1024))/256)</f>
        <v>2</v>
      </c>
      <c r="J141" s="11"/>
      <c r="K141" s="11"/>
      <c r="L141" s="11"/>
      <c r="M141" s="11"/>
      <c r="N141" s="11"/>
      <c r="O141" s="11"/>
      <c r="P141" s="2"/>
      <c r="W141" s="11"/>
      <c r="X141" s="11"/>
      <c r="Y141" s="11"/>
      <c r="Z141" s="11"/>
      <c r="AA141" s="11"/>
    </row>
    <row r="142" spans="6:16" ht="12.75">
      <c r="F142" s="3" t="s">
        <v>14</v>
      </c>
      <c r="G142" s="11">
        <v>0</v>
      </c>
      <c r="H142" s="11" t="s">
        <v>13</v>
      </c>
      <c r="I142" s="11">
        <v>0</v>
      </c>
      <c r="J142" s="11" t="s">
        <v>13</v>
      </c>
      <c r="K142" s="11">
        <v>0</v>
      </c>
      <c r="L142" s="11" t="s">
        <v>13</v>
      </c>
      <c r="M142" s="11">
        <v>0</v>
      </c>
      <c r="N142" s="11"/>
      <c r="O142" s="11"/>
      <c r="P142" s="2"/>
    </row>
    <row r="143" ht="12.75">
      <c r="F143" s="3"/>
    </row>
    <row r="144" spans="2:6" ht="12.75">
      <c r="B144">
        <f>B13/POWER(2,32)</f>
        <v>0.023283064365386963</v>
      </c>
      <c r="F144" s="3"/>
    </row>
    <row r="145" ht="12.75">
      <c r="F145" s="3"/>
    </row>
    <row r="146" spans="2:14" ht="12.75">
      <c r="B146" s="4"/>
      <c r="F146" s="3"/>
      <c r="G146" s="6"/>
      <c r="H146" s="6"/>
      <c r="I146" s="6"/>
      <c r="J146" s="6"/>
      <c r="K146" s="6"/>
      <c r="L146" s="6"/>
      <c r="M146" s="6"/>
      <c r="N146" s="6"/>
    </row>
    <row r="147" spans="1:29" ht="12.75">
      <c r="A147" s="2" t="s">
        <v>7</v>
      </c>
      <c r="B147" s="4"/>
      <c r="F147" s="3" t="s">
        <v>14</v>
      </c>
      <c r="G147" s="6">
        <f>G11</f>
        <v>0</v>
      </c>
      <c r="H147" s="6"/>
      <c r="I147" s="6"/>
      <c r="J147" s="6"/>
      <c r="K147" s="6"/>
      <c r="L147" s="6"/>
      <c r="M147" s="6"/>
      <c r="N147" s="6"/>
      <c r="AC147" s="2">
        <v>384</v>
      </c>
    </row>
    <row r="148" spans="1:14" ht="12.75">
      <c r="A148" s="2"/>
      <c r="B148" s="4">
        <v>1</v>
      </c>
      <c r="C148" s="9">
        <f>INT(1/B148/B144+0.5)</f>
        <v>43</v>
      </c>
      <c r="D148" s="10">
        <f>C148-4294967296*INT(C148/4294967296)</f>
        <v>43</v>
      </c>
      <c r="E148" s="10"/>
      <c r="F148" s="3" t="s">
        <v>14</v>
      </c>
      <c r="G148" s="6">
        <f>INT(D148-M148*16777216-K148*65536-I148*256)</f>
        <v>43</v>
      </c>
      <c r="H148" s="6" t="s">
        <v>13</v>
      </c>
      <c r="I148" s="6">
        <f>INT((D148-M148*16777216-K148*65536)/256)</f>
        <v>0</v>
      </c>
      <c r="J148" s="6" t="s">
        <v>13</v>
      </c>
      <c r="K148" s="6">
        <f>INT((D148-M148*16777216)/65536)</f>
        <v>0</v>
      </c>
      <c r="L148" s="6" t="s">
        <v>13</v>
      </c>
      <c r="M148" s="6">
        <f>INT(D148/16777216)</f>
        <v>0</v>
      </c>
      <c r="N148" s="6"/>
    </row>
    <row r="149" spans="1:14" ht="12.75">
      <c r="A149" s="3" t="s">
        <v>31</v>
      </c>
      <c r="B149" s="4"/>
      <c r="C149" s="9">
        <f>INT(10/B148/B144+0.5)</f>
        <v>429</v>
      </c>
      <c r="D149" s="10">
        <f aca="true" t="shared" si="30" ref="D149:D158">C149-4294967296*INT(C149/4294967296)</f>
        <v>429</v>
      </c>
      <c r="E149" s="10"/>
      <c r="F149" s="3" t="s">
        <v>14</v>
      </c>
      <c r="G149" s="6">
        <f aca="true" t="shared" si="31" ref="G149:G158">INT(D149-M149*16777216-K149*65536-I149*256)</f>
        <v>173</v>
      </c>
      <c r="H149" s="6" t="s">
        <v>13</v>
      </c>
      <c r="I149" s="6">
        <f aca="true" t="shared" si="32" ref="I149:I158">INT((D149-M149*16777216-K149*65536)/256)</f>
        <v>1</v>
      </c>
      <c r="J149" s="6" t="s">
        <v>13</v>
      </c>
      <c r="K149" s="6">
        <f aca="true" t="shared" si="33" ref="K149:K158">INT((D149-M149*16777216)/65536)</f>
        <v>0</v>
      </c>
      <c r="L149" s="6" t="s">
        <v>13</v>
      </c>
      <c r="M149" s="6">
        <f aca="true" t="shared" si="34" ref="M149:M158">INT(D149/16777216)</f>
        <v>0</v>
      </c>
      <c r="N149" s="6"/>
    </row>
    <row r="150" spans="2:14" ht="12.75">
      <c r="B150" s="4"/>
      <c r="C150" s="9">
        <f>INT(100/B148/B144+0.5)</f>
        <v>4295</v>
      </c>
      <c r="D150" s="10">
        <f t="shared" si="30"/>
        <v>4295</v>
      </c>
      <c r="E150" s="10"/>
      <c r="F150" s="3" t="s">
        <v>14</v>
      </c>
      <c r="G150" s="6">
        <f t="shared" si="31"/>
        <v>199</v>
      </c>
      <c r="H150" s="6" t="s">
        <v>13</v>
      </c>
      <c r="I150" s="6">
        <f t="shared" si="32"/>
        <v>16</v>
      </c>
      <c r="J150" s="6" t="s">
        <v>13</v>
      </c>
      <c r="K150" s="6">
        <f t="shared" si="33"/>
        <v>0</v>
      </c>
      <c r="L150" s="6" t="s">
        <v>13</v>
      </c>
      <c r="M150" s="6">
        <f t="shared" si="34"/>
        <v>0</v>
      </c>
      <c r="N150" s="6"/>
    </row>
    <row r="151" spans="2:14" ht="12.75">
      <c r="B151" s="4"/>
      <c r="C151" s="9">
        <f>INT(1000/B148/B144+0.5)</f>
        <v>42950</v>
      </c>
      <c r="D151" s="10">
        <f t="shared" si="30"/>
        <v>42950</v>
      </c>
      <c r="E151" s="10"/>
      <c r="F151" s="3" t="s">
        <v>14</v>
      </c>
      <c r="G151" s="6">
        <f t="shared" si="31"/>
        <v>198</v>
      </c>
      <c r="H151" s="6" t="s">
        <v>13</v>
      </c>
      <c r="I151" s="6">
        <f t="shared" si="32"/>
        <v>167</v>
      </c>
      <c r="J151" s="6" t="s">
        <v>13</v>
      </c>
      <c r="K151" s="6">
        <f t="shared" si="33"/>
        <v>0</v>
      </c>
      <c r="L151" s="6" t="s">
        <v>13</v>
      </c>
      <c r="M151" s="6">
        <f t="shared" si="34"/>
        <v>0</v>
      </c>
      <c r="N151" s="6"/>
    </row>
    <row r="152" spans="2:14" ht="12.75">
      <c r="B152" s="4"/>
      <c r="C152" s="9">
        <f>INT(10000/B148/B144+0.5)</f>
        <v>429497</v>
      </c>
      <c r="D152" s="10">
        <f t="shared" si="30"/>
        <v>429497</v>
      </c>
      <c r="E152" s="10"/>
      <c r="F152" s="3" t="s">
        <v>14</v>
      </c>
      <c r="G152" s="6">
        <f t="shared" si="31"/>
        <v>185</v>
      </c>
      <c r="H152" s="6" t="s">
        <v>13</v>
      </c>
      <c r="I152" s="6">
        <f t="shared" si="32"/>
        <v>141</v>
      </c>
      <c r="J152" s="6" t="s">
        <v>13</v>
      </c>
      <c r="K152" s="6">
        <f t="shared" si="33"/>
        <v>6</v>
      </c>
      <c r="L152" s="6" t="s">
        <v>13</v>
      </c>
      <c r="M152" s="6">
        <f t="shared" si="34"/>
        <v>0</v>
      </c>
      <c r="N152" s="6"/>
    </row>
    <row r="153" spans="1:14" ht="12.75">
      <c r="A153" s="2"/>
      <c r="B153" s="4"/>
      <c r="C153" s="9">
        <f>INT(100000/B148/B144+0.5)</f>
        <v>4294967</v>
      </c>
      <c r="D153" s="10">
        <f t="shared" si="30"/>
        <v>4294967</v>
      </c>
      <c r="E153" s="10"/>
      <c r="F153" s="3" t="s">
        <v>14</v>
      </c>
      <c r="G153" s="6">
        <f t="shared" si="31"/>
        <v>55</v>
      </c>
      <c r="H153" s="6" t="s">
        <v>13</v>
      </c>
      <c r="I153" s="6">
        <f t="shared" si="32"/>
        <v>137</v>
      </c>
      <c r="J153" s="6" t="s">
        <v>13</v>
      </c>
      <c r="K153" s="6">
        <f t="shared" si="33"/>
        <v>65</v>
      </c>
      <c r="L153" s="6" t="s">
        <v>13</v>
      </c>
      <c r="M153" s="6">
        <f t="shared" si="34"/>
        <v>0</v>
      </c>
      <c r="N153" s="6"/>
    </row>
    <row r="154" spans="2:14" ht="12.75">
      <c r="B154" s="4"/>
      <c r="C154" s="9">
        <f>INT(1000000/B148/B144+0.5)</f>
        <v>42949673</v>
      </c>
      <c r="D154" s="10">
        <f t="shared" si="30"/>
        <v>42949673</v>
      </c>
      <c r="E154" s="10"/>
      <c r="F154" s="3" t="s">
        <v>14</v>
      </c>
      <c r="G154" s="6">
        <f t="shared" si="31"/>
        <v>41</v>
      </c>
      <c r="H154" s="6" t="s">
        <v>13</v>
      </c>
      <c r="I154" s="6">
        <f t="shared" si="32"/>
        <v>92</v>
      </c>
      <c r="J154" s="6" t="s">
        <v>13</v>
      </c>
      <c r="K154" s="6">
        <f t="shared" si="33"/>
        <v>143</v>
      </c>
      <c r="L154" s="6" t="s">
        <v>13</v>
      </c>
      <c r="M154" s="6">
        <f t="shared" si="34"/>
        <v>2</v>
      </c>
      <c r="N154" s="6"/>
    </row>
    <row r="155" spans="2:14" ht="12.75">
      <c r="B155" s="4"/>
      <c r="C155" s="9">
        <f>INT(10000000/B148/B144+0.5)</f>
        <v>429496730</v>
      </c>
      <c r="D155" s="10">
        <f t="shared" si="30"/>
        <v>429496730</v>
      </c>
      <c r="E155" s="10"/>
      <c r="F155" s="3" t="s">
        <v>14</v>
      </c>
      <c r="G155" s="6">
        <f t="shared" si="31"/>
        <v>154</v>
      </c>
      <c r="H155" s="6" t="s">
        <v>13</v>
      </c>
      <c r="I155" s="6">
        <f t="shared" si="32"/>
        <v>153</v>
      </c>
      <c r="J155" s="6" t="s">
        <v>13</v>
      </c>
      <c r="K155" s="6">
        <f t="shared" si="33"/>
        <v>153</v>
      </c>
      <c r="L155" s="6" t="s">
        <v>13</v>
      </c>
      <c r="M155" s="6">
        <f t="shared" si="34"/>
        <v>25</v>
      </c>
      <c r="N155" s="6"/>
    </row>
    <row r="156" spans="2:14" ht="12.75">
      <c r="B156" s="4"/>
      <c r="C156" s="9">
        <f>INT(100000000/B148/B144+0.5)</f>
        <v>4294967296</v>
      </c>
      <c r="D156" s="10">
        <f t="shared" si="30"/>
        <v>0</v>
      </c>
      <c r="E156" s="10"/>
      <c r="F156" s="3" t="s">
        <v>14</v>
      </c>
      <c r="G156" s="6">
        <f t="shared" si="31"/>
        <v>0</v>
      </c>
      <c r="H156" s="6" t="s">
        <v>13</v>
      </c>
      <c r="I156" s="6">
        <f t="shared" si="32"/>
        <v>0</v>
      </c>
      <c r="J156" s="6" t="s">
        <v>13</v>
      </c>
      <c r="K156" s="6">
        <f t="shared" si="33"/>
        <v>0</v>
      </c>
      <c r="L156" s="6" t="s">
        <v>13</v>
      </c>
      <c r="M156" s="6">
        <f t="shared" si="34"/>
        <v>0</v>
      </c>
      <c r="N156" s="6"/>
    </row>
    <row r="157" spans="2:14" ht="12.75">
      <c r="B157" s="5"/>
      <c r="C157" s="9">
        <f>INT(1000000000/B148/B144+0.5)</f>
        <v>42949672960</v>
      </c>
      <c r="D157" s="10">
        <f t="shared" si="30"/>
        <v>0</v>
      </c>
      <c r="E157" s="10"/>
      <c r="F157" s="3" t="s">
        <v>14</v>
      </c>
      <c r="G157" s="6">
        <f t="shared" si="31"/>
        <v>0</v>
      </c>
      <c r="H157" s="6" t="s">
        <v>13</v>
      </c>
      <c r="I157" s="6">
        <f t="shared" si="32"/>
        <v>0</v>
      </c>
      <c r="J157" s="6" t="s">
        <v>13</v>
      </c>
      <c r="K157" s="6">
        <f t="shared" si="33"/>
        <v>0</v>
      </c>
      <c r="L157" s="6" t="s">
        <v>13</v>
      </c>
      <c r="M157" s="6">
        <f t="shared" si="34"/>
        <v>0</v>
      </c>
      <c r="N157" s="6"/>
    </row>
    <row r="158" spans="2:14" ht="12.75">
      <c r="B158" s="5"/>
      <c r="C158" s="9">
        <f>INT(10000000000/B148/B144+0.5)</f>
        <v>429496729600</v>
      </c>
      <c r="D158" s="10">
        <f t="shared" si="30"/>
        <v>0</v>
      </c>
      <c r="E158" s="10"/>
      <c r="F158" s="3" t="s">
        <v>14</v>
      </c>
      <c r="G158" s="6">
        <f t="shared" si="31"/>
        <v>0</v>
      </c>
      <c r="H158" s="6" t="s">
        <v>13</v>
      </c>
      <c r="I158" s="6">
        <f t="shared" si="32"/>
        <v>0</v>
      </c>
      <c r="J158" s="6" t="s">
        <v>13</v>
      </c>
      <c r="K158" s="6">
        <f t="shared" si="33"/>
        <v>0</v>
      </c>
      <c r="L158" s="6" t="s">
        <v>13</v>
      </c>
      <c r="M158" s="6">
        <f t="shared" si="34"/>
        <v>0</v>
      </c>
      <c r="N158" s="6"/>
    </row>
    <row r="159" spans="2:8" ht="12.75">
      <c r="B159" s="5"/>
      <c r="F159" s="3" t="s">
        <v>14</v>
      </c>
      <c r="G159" s="11">
        <f>IF(B160&lt;0,1,0)+IF(B160&gt;0,2,0)</f>
        <v>0</v>
      </c>
      <c r="H159" s="11"/>
    </row>
    <row r="160" spans="1:27" ht="12.75">
      <c r="A160" t="s">
        <v>0</v>
      </c>
      <c r="B160" s="4">
        <v>0</v>
      </c>
      <c r="F160" s="3" t="s">
        <v>14</v>
      </c>
      <c r="G160" s="11">
        <f>ABS(B160)-10000000000*AA160-1000000000*Y160-100000000*W160-10000000*U160-1000000*S160-100000*Q160-10000*O160-1000*M160-100*K160-I160*10</f>
        <v>0</v>
      </c>
      <c r="H160" s="11" t="s">
        <v>13</v>
      </c>
      <c r="I160" s="11">
        <f>INT((ABS(B160)-10000000000*AA160-1000000000*Y160-100000000*W160-10000000*U160-1000000*S160-100000*Q160-10000*O160-1000*M160-100*K160)/10)</f>
        <v>0</v>
      </c>
      <c r="J160" s="11" t="s">
        <v>13</v>
      </c>
      <c r="K160" s="11">
        <f>INT((ABS(B160)-10000000000*AA160-1000000000*Y160-100000000*W160-10000000*U160-1000000*S160-100000*Q160-10000*O160-1000*M160)/100)</f>
        <v>0</v>
      </c>
      <c r="L160" s="11" t="s">
        <v>13</v>
      </c>
      <c r="M160" s="11">
        <f>INT((ABS(B160)-10000000000*AA160-1000000000*Y160-100000000*W160-10000000*U160-1000000*S160-100000*Q160-10000*O160)/1000)</f>
        <v>0</v>
      </c>
      <c r="N160" s="11" t="s">
        <v>13</v>
      </c>
      <c r="O160" s="11">
        <f>INT((ABS(B160)-10000000000*AA160-1000000000*Y160-100000000*W160-10000000*U160-1000000*S160-100000*Q160)/10000)</f>
        <v>0</v>
      </c>
      <c r="P160" s="11" t="s">
        <v>13</v>
      </c>
      <c r="Q160" s="11">
        <f>INT((ABS(B160)-10000000000*AA160-1000000000*Y160-100000000*W160-10000000*U160-1000000*S160)/100000)</f>
        <v>0</v>
      </c>
      <c r="R160" s="11" t="s">
        <v>13</v>
      </c>
      <c r="S160" s="11">
        <f>INT((ABS(B160)-10000000000*AA160-1000000000*Y160-100000000*W160-10000000*U160)/1000000)</f>
        <v>0</v>
      </c>
      <c r="T160" s="11" t="s">
        <v>13</v>
      </c>
      <c r="U160" s="11">
        <f>INT((ABS(B160)-10000000000*AA160-1000000000*Y160-100000000*W160)/10000000)</f>
        <v>0</v>
      </c>
      <c r="V160" s="11" t="s">
        <v>13</v>
      </c>
      <c r="W160" s="11">
        <f>INT((ABS(B160)-10000000000*AA160-1000000000*Y160)/100000000)</f>
        <v>0</v>
      </c>
      <c r="X160" s="11" t="s">
        <v>13</v>
      </c>
      <c r="Y160" s="11">
        <f>INT((ABS(B160)-10000000000*AA160)/1000000000)</f>
        <v>0</v>
      </c>
      <c r="Z160" s="11" t="s">
        <v>13</v>
      </c>
      <c r="AA160" s="11">
        <f>INT(ABS(B160)/10000000000)</f>
        <v>0</v>
      </c>
    </row>
    <row r="161" spans="2:27" ht="12.75">
      <c r="B161" s="3"/>
      <c r="F161" s="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>
      <c r="A162" t="s">
        <v>38</v>
      </c>
      <c r="B162" s="4">
        <v>25</v>
      </c>
      <c r="F162" s="3" t="s">
        <v>14</v>
      </c>
      <c r="G162" s="11">
        <f>INT(B162/(2500/1024))</f>
        <v>10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>
      <c r="A163" t="s">
        <v>37</v>
      </c>
      <c r="B163" s="5">
        <v>1626</v>
      </c>
      <c r="F163" s="3" t="s">
        <v>14</v>
      </c>
      <c r="G163" s="11">
        <f>INT(B163/(2500/1024))-256*INT((B163/(2500/1024))/256)</f>
        <v>154</v>
      </c>
      <c r="H163" s="11" t="s">
        <v>13</v>
      </c>
      <c r="I163" s="11">
        <f>INT((B163/(2500/1024))/256)</f>
        <v>2</v>
      </c>
      <c r="J163" s="11"/>
      <c r="K163" s="11"/>
      <c r="L163" s="11"/>
      <c r="M163" s="11"/>
      <c r="N163" s="11"/>
      <c r="O163" s="11"/>
      <c r="P163" s="2"/>
      <c r="W163" s="11"/>
      <c r="X163" s="11"/>
      <c r="Y163" s="11"/>
      <c r="Z163" s="11"/>
      <c r="AA163" s="11"/>
    </row>
    <row r="164" spans="6:16" ht="12.75">
      <c r="F164" s="3" t="s">
        <v>14</v>
      </c>
      <c r="G164" s="11">
        <v>0</v>
      </c>
      <c r="H164" s="11" t="s">
        <v>13</v>
      </c>
      <c r="I164" s="11">
        <v>0</v>
      </c>
      <c r="J164" s="11" t="s">
        <v>13</v>
      </c>
      <c r="K164" s="11">
        <v>0</v>
      </c>
      <c r="L164" s="11" t="s">
        <v>13</v>
      </c>
      <c r="M164" s="11">
        <v>0</v>
      </c>
      <c r="N164" s="11"/>
      <c r="O164" s="11"/>
      <c r="P164" s="2"/>
    </row>
    <row r="165" ht="12.75">
      <c r="F165" s="3"/>
    </row>
    <row r="166" spans="2:6" ht="12.75">
      <c r="B166">
        <f>B13/POWER(2,32)</f>
        <v>0.023283064365386963</v>
      </c>
      <c r="F166" s="3"/>
    </row>
    <row r="167" ht="12.75">
      <c r="F167" s="3"/>
    </row>
    <row r="168" spans="2:14" ht="12.75">
      <c r="B168" s="4"/>
      <c r="F168" s="3"/>
      <c r="G168" s="6"/>
      <c r="H168" s="6"/>
      <c r="I168" s="6"/>
      <c r="J168" s="6"/>
      <c r="K168" s="6"/>
      <c r="L168" s="6"/>
      <c r="M168" s="6"/>
      <c r="N168" s="6"/>
    </row>
    <row r="169" spans="1:29" ht="12.75">
      <c r="A169" s="2" t="s">
        <v>8</v>
      </c>
      <c r="B169" s="4"/>
      <c r="F169" s="3" t="s">
        <v>14</v>
      </c>
      <c r="G169" s="6">
        <f>G11</f>
        <v>0</v>
      </c>
      <c r="H169" s="6"/>
      <c r="I169" s="6"/>
      <c r="J169" s="6"/>
      <c r="K169" s="6"/>
      <c r="L169" s="6"/>
      <c r="M169" s="6"/>
      <c r="N169" s="6"/>
      <c r="AC169" s="2">
        <v>448</v>
      </c>
    </row>
    <row r="170" spans="1:14" ht="12.75">
      <c r="A170" s="2"/>
      <c r="B170" s="4">
        <v>1</v>
      </c>
      <c r="C170" s="9">
        <f>INT(1/B170/B166+0.5)</f>
        <v>43</v>
      </c>
      <c r="D170" s="10">
        <f>C170-4294967296*INT(C170/4294967296)</f>
        <v>43</v>
      </c>
      <c r="E170" s="10"/>
      <c r="F170" s="3" t="s">
        <v>14</v>
      </c>
      <c r="G170" s="6">
        <f>INT(D170-M170*16777216-K170*65536-I170*256)</f>
        <v>43</v>
      </c>
      <c r="H170" s="6" t="s">
        <v>13</v>
      </c>
      <c r="I170" s="6">
        <f>INT((D170-M170*16777216-K170*65536)/256)</f>
        <v>0</v>
      </c>
      <c r="J170" s="6" t="s">
        <v>13</v>
      </c>
      <c r="K170" s="6">
        <f>INT((D170-M170*16777216)/65536)</f>
        <v>0</v>
      </c>
      <c r="L170" s="6" t="s">
        <v>13</v>
      </c>
      <c r="M170" s="6">
        <f>INT(D170/16777216)</f>
        <v>0</v>
      </c>
      <c r="N170" s="6"/>
    </row>
    <row r="171" spans="1:14" ht="12.75">
      <c r="A171" s="3" t="s">
        <v>31</v>
      </c>
      <c r="B171" s="4"/>
      <c r="C171" s="9">
        <f>INT(10/B170/B166+0.5)</f>
        <v>429</v>
      </c>
      <c r="D171" s="10">
        <f aca="true" t="shared" si="35" ref="D171:D180">C171-4294967296*INT(C171/4294967296)</f>
        <v>429</v>
      </c>
      <c r="E171" s="10"/>
      <c r="F171" s="3" t="s">
        <v>14</v>
      </c>
      <c r="G171" s="6">
        <f aca="true" t="shared" si="36" ref="G171:G180">INT(D171-M171*16777216-K171*65536-I171*256)</f>
        <v>173</v>
      </c>
      <c r="H171" s="6" t="s">
        <v>13</v>
      </c>
      <c r="I171" s="6">
        <f aca="true" t="shared" si="37" ref="I171:I180">INT((D171-M171*16777216-K171*65536)/256)</f>
        <v>1</v>
      </c>
      <c r="J171" s="6" t="s">
        <v>13</v>
      </c>
      <c r="K171" s="6">
        <f aca="true" t="shared" si="38" ref="K171:K180">INT((D171-M171*16777216)/65536)</f>
        <v>0</v>
      </c>
      <c r="L171" s="6" t="s">
        <v>13</v>
      </c>
      <c r="M171" s="6">
        <f aca="true" t="shared" si="39" ref="M171:M180">INT(D171/16777216)</f>
        <v>0</v>
      </c>
      <c r="N171" s="6"/>
    </row>
    <row r="172" spans="2:14" ht="12.75">
      <c r="B172" s="4"/>
      <c r="C172" s="9">
        <f>INT(100/B170/B166+0.5)</f>
        <v>4295</v>
      </c>
      <c r="D172" s="10">
        <f t="shared" si="35"/>
        <v>4295</v>
      </c>
      <c r="E172" s="10"/>
      <c r="F172" s="3" t="s">
        <v>14</v>
      </c>
      <c r="G172" s="6">
        <f t="shared" si="36"/>
        <v>199</v>
      </c>
      <c r="H172" s="6" t="s">
        <v>13</v>
      </c>
      <c r="I172" s="6">
        <f t="shared" si="37"/>
        <v>16</v>
      </c>
      <c r="J172" s="6" t="s">
        <v>13</v>
      </c>
      <c r="K172" s="6">
        <f t="shared" si="38"/>
        <v>0</v>
      </c>
      <c r="L172" s="6" t="s">
        <v>13</v>
      </c>
      <c r="M172" s="6">
        <f t="shared" si="39"/>
        <v>0</v>
      </c>
      <c r="N172" s="6"/>
    </row>
    <row r="173" spans="2:14" ht="12.75">
      <c r="B173" s="4"/>
      <c r="C173" s="9">
        <f>INT(1000/B170/B166+0.5)</f>
        <v>42950</v>
      </c>
      <c r="D173" s="10">
        <f t="shared" si="35"/>
        <v>42950</v>
      </c>
      <c r="E173" s="10"/>
      <c r="F173" s="3" t="s">
        <v>14</v>
      </c>
      <c r="G173" s="6">
        <f t="shared" si="36"/>
        <v>198</v>
      </c>
      <c r="H173" s="6" t="s">
        <v>13</v>
      </c>
      <c r="I173" s="6">
        <f t="shared" si="37"/>
        <v>167</v>
      </c>
      <c r="J173" s="6" t="s">
        <v>13</v>
      </c>
      <c r="K173" s="6">
        <f t="shared" si="38"/>
        <v>0</v>
      </c>
      <c r="L173" s="6" t="s">
        <v>13</v>
      </c>
      <c r="M173" s="6">
        <f t="shared" si="39"/>
        <v>0</v>
      </c>
      <c r="N173" s="6"/>
    </row>
    <row r="174" spans="2:14" ht="12.75">
      <c r="B174" s="4"/>
      <c r="C174" s="9">
        <f>INT(10000/B170/B166+0.5)</f>
        <v>429497</v>
      </c>
      <c r="D174" s="10">
        <f t="shared" si="35"/>
        <v>429497</v>
      </c>
      <c r="E174" s="10"/>
      <c r="F174" s="3" t="s">
        <v>14</v>
      </c>
      <c r="G174" s="6">
        <f t="shared" si="36"/>
        <v>185</v>
      </c>
      <c r="H174" s="6" t="s">
        <v>13</v>
      </c>
      <c r="I174" s="6">
        <f t="shared" si="37"/>
        <v>141</v>
      </c>
      <c r="J174" s="6" t="s">
        <v>13</v>
      </c>
      <c r="K174" s="6">
        <f t="shared" si="38"/>
        <v>6</v>
      </c>
      <c r="L174" s="6" t="s">
        <v>13</v>
      </c>
      <c r="M174" s="6">
        <f t="shared" si="39"/>
        <v>0</v>
      </c>
      <c r="N174" s="6"/>
    </row>
    <row r="175" spans="1:14" ht="12.75">
      <c r="A175" s="2"/>
      <c r="B175" s="4"/>
      <c r="C175" s="9">
        <f>INT(100000/B170/B166+0.5)</f>
        <v>4294967</v>
      </c>
      <c r="D175" s="10">
        <f t="shared" si="35"/>
        <v>4294967</v>
      </c>
      <c r="E175" s="10"/>
      <c r="F175" s="3" t="s">
        <v>14</v>
      </c>
      <c r="G175" s="6">
        <f t="shared" si="36"/>
        <v>55</v>
      </c>
      <c r="H175" s="6" t="s">
        <v>13</v>
      </c>
      <c r="I175" s="6">
        <f t="shared" si="37"/>
        <v>137</v>
      </c>
      <c r="J175" s="6" t="s">
        <v>13</v>
      </c>
      <c r="K175" s="6">
        <f t="shared" si="38"/>
        <v>65</v>
      </c>
      <c r="L175" s="6" t="s">
        <v>13</v>
      </c>
      <c r="M175" s="6">
        <f t="shared" si="39"/>
        <v>0</v>
      </c>
      <c r="N175" s="6"/>
    </row>
    <row r="176" spans="2:14" ht="12.75">
      <c r="B176" s="4"/>
      <c r="C176" s="9">
        <f>INT(1000000/B170/B166+0.5)</f>
        <v>42949673</v>
      </c>
      <c r="D176" s="10">
        <f t="shared" si="35"/>
        <v>42949673</v>
      </c>
      <c r="E176" s="10"/>
      <c r="F176" s="3" t="s">
        <v>14</v>
      </c>
      <c r="G176" s="6">
        <f t="shared" si="36"/>
        <v>41</v>
      </c>
      <c r="H176" s="6" t="s">
        <v>13</v>
      </c>
      <c r="I176" s="6">
        <f t="shared" si="37"/>
        <v>92</v>
      </c>
      <c r="J176" s="6" t="s">
        <v>13</v>
      </c>
      <c r="K176" s="6">
        <f t="shared" si="38"/>
        <v>143</v>
      </c>
      <c r="L176" s="6" t="s">
        <v>13</v>
      </c>
      <c r="M176" s="6">
        <f t="shared" si="39"/>
        <v>2</v>
      </c>
      <c r="N176" s="6"/>
    </row>
    <row r="177" spans="2:14" ht="12.75">
      <c r="B177" s="4"/>
      <c r="C177" s="9">
        <f>INT(10000000/B170/B166+0.5)</f>
        <v>429496730</v>
      </c>
      <c r="D177" s="10">
        <f t="shared" si="35"/>
        <v>429496730</v>
      </c>
      <c r="E177" s="10"/>
      <c r="F177" s="3" t="s">
        <v>14</v>
      </c>
      <c r="G177" s="6">
        <f t="shared" si="36"/>
        <v>154</v>
      </c>
      <c r="H177" s="6" t="s">
        <v>13</v>
      </c>
      <c r="I177" s="6">
        <f t="shared" si="37"/>
        <v>153</v>
      </c>
      <c r="J177" s="6" t="s">
        <v>13</v>
      </c>
      <c r="K177" s="6">
        <f t="shared" si="38"/>
        <v>153</v>
      </c>
      <c r="L177" s="6" t="s">
        <v>13</v>
      </c>
      <c r="M177" s="6">
        <f t="shared" si="39"/>
        <v>25</v>
      </c>
      <c r="N177" s="6"/>
    </row>
    <row r="178" spans="2:14" ht="12.75">
      <c r="B178" s="4"/>
      <c r="C178" s="9">
        <f>INT(100000000/B170/B166+0.5)</f>
        <v>4294967296</v>
      </c>
      <c r="D178" s="10">
        <f t="shared" si="35"/>
        <v>0</v>
      </c>
      <c r="E178" s="10"/>
      <c r="F178" s="3" t="s">
        <v>14</v>
      </c>
      <c r="G178" s="6">
        <f t="shared" si="36"/>
        <v>0</v>
      </c>
      <c r="H178" s="6" t="s">
        <v>13</v>
      </c>
      <c r="I178" s="6">
        <f t="shared" si="37"/>
        <v>0</v>
      </c>
      <c r="J178" s="6" t="s">
        <v>13</v>
      </c>
      <c r="K178" s="6">
        <f t="shared" si="38"/>
        <v>0</v>
      </c>
      <c r="L178" s="6" t="s">
        <v>13</v>
      </c>
      <c r="M178" s="6">
        <f t="shared" si="39"/>
        <v>0</v>
      </c>
      <c r="N178" s="6"/>
    </row>
    <row r="179" spans="2:14" ht="12.75">
      <c r="B179" s="5"/>
      <c r="C179" s="9">
        <f>INT(1000000000/B170/B166+0.5)</f>
        <v>42949672960</v>
      </c>
      <c r="D179" s="10">
        <f t="shared" si="35"/>
        <v>0</v>
      </c>
      <c r="E179" s="10"/>
      <c r="F179" s="3" t="s">
        <v>14</v>
      </c>
      <c r="G179" s="6">
        <f t="shared" si="36"/>
        <v>0</v>
      </c>
      <c r="H179" s="6" t="s">
        <v>13</v>
      </c>
      <c r="I179" s="6">
        <f t="shared" si="37"/>
        <v>0</v>
      </c>
      <c r="J179" s="6" t="s">
        <v>13</v>
      </c>
      <c r="K179" s="6">
        <f t="shared" si="38"/>
        <v>0</v>
      </c>
      <c r="L179" s="6" t="s">
        <v>13</v>
      </c>
      <c r="M179" s="6">
        <f t="shared" si="39"/>
        <v>0</v>
      </c>
      <c r="N179" s="6"/>
    </row>
    <row r="180" spans="2:14" ht="12.75">
      <c r="B180" s="5"/>
      <c r="C180" s="9">
        <f>INT(10000000000/B170/B166+0.5)</f>
        <v>429496729600</v>
      </c>
      <c r="D180" s="10">
        <f t="shared" si="35"/>
        <v>0</v>
      </c>
      <c r="E180" s="10"/>
      <c r="F180" s="3" t="s">
        <v>14</v>
      </c>
      <c r="G180" s="6">
        <f t="shared" si="36"/>
        <v>0</v>
      </c>
      <c r="H180" s="6" t="s">
        <v>13</v>
      </c>
      <c r="I180" s="6">
        <f t="shared" si="37"/>
        <v>0</v>
      </c>
      <c r="J180" s="6" t="s">
        <v>13</v>
      </c>
      <c r="K180" s="6">
        <f t="shared" si="38"/>
        <v>0</v>
      </c>
      <c r="L180" s="6" t="s">
        <v>13</v>
      </c>
      <c r="M180" s="6">
        <f t="shared" si="39"/>
        <v>0</v>
      </c>
      <c r="N180" s="6"/>
    </row>
    <row r="181" spans="2:8" ht="12.75">
      <c r="B181" s="5"/>
      <c r="F181" s="3" t="s">
        <v>14</v>
      </c>
      <c r="G181" s="11">
        <f>IF(B182&lt;0,1,0)+IF(B182&gt;0,2,0)</f>
        <v>0</v>
      </c>
      <c r="H181" s="11"/>
    </row>
    <row r="182" spans="1:27" ht="12.75">
      <c r="A182" t="s">
        <v>0</v>
      </c>
      <c r="B182" s="4">
        <v>0</v>
      </c>
      <c r="F182" s="3" t="s">
        <v>14</v>
      </c>
      <c r="G182" s="11">
        <f>ABS(B182)-10000000000*AA182-1000000000*Y182-100000000*W182-10000000*U182-1000000*S182-100000*Q182-10000*O182-1000*M182-100*K182-I182*10</f>
        <v>0</v>
      </c>
      <c r="H182" s="11" t="s">
        <v>13</v>
      </c>
      <c r="I182" s="11">
        <f>INT((ABS(B182)-10000000000*AA182-1000000000*Y182-100000000*W182-10000000*U182-1000000*S182-100000*Q182-10000*O182-1000*M182-100*K182)/10)</f>
        <v>0</v>
      </c>
      <c r="J182" s="11" t="s">
        <v>13</v>
      </c>
      <c r="K182" s="11">
        <f>INT((ABS(B182)-10000000000*AA182-1000000000*Y182-100000000*W182-10000000*U182-1000000*S182-100000*Q182-10000*O182-1000*M182)/100)</f>
        <v>0</v>
      </c>
      <c r="L182" s="11" t="s">
        <v>13</v>
      </c>
      <c r="M182" s="11">
        <f>INT((ABS(B182)-10000000000*AA182-1000000000*Y182-100000000*W182-10000000*U182-1000000*S182-100000*Q182-10000*O182)/1000)</f>
        <v>0</v>
      </c>
      <c r="N182" s="11" t="s">
        <v>13</v>
      </c>
      <c r="O182" s="11">
        <f>INT((ABS(B182)-10000000000*AA182-1000000000*Y182-100000000*W182-10000000*U182-1000000*S182-100000*Q182)/10000)</f>
        <v>0</v>
      </c>
      <c r="P182" s="11" t="s">
        <v>13</v>
      </c>
      <c r="Q182" s="11">
        <f>INT((ABS(B182)-10000000000*AA182-1000000000*Y182-100000000*W182-10000000*U182-1000000*S182)/100000)</f>
        <v>0</v>
      </c>
      <c r="R182" s="11" t="s">
        <v>13</v>
      </c>
      <c r="S182" s="11">
        <f>INT((ABS(B182)-10000000000*AA182-1000000000*Y182-100000000*W182-10000000*U182)/1000000)</f>
        <v>0</v>
      </c>
      <c r="T182" s="11" t="s">
        <v>13</v>
      </c>
      <c r="U182" s="11">
        <f>INT((ABS(B182)-10000000000*AA182-1000000000*Y182-100000000*W182)/10000000)</f>
        <v>0</v>
      </c>
      <c r="V182" s="11" t="s">
        <v>13</v>
      </c>
      <c r="W182" s="11">
        <f>INT((ABS(B182)-10000000000*AA182-1000000000*Y182)/100000000)</f>
        <v>0</v>
      </c>
      <c r="X182" s="11" t="s">
        <v>13</v>
      </c>
      <c r="Y182" s="11">
        <f>INT((ABS(B182)-10000000000*AA182)/1000000000)</f>
        <v>0</v>
      </c>
      <c r="Z182" s="11" t="s">
        <v>13</v>
      </c>
      <c r="AA182" s="11">
        <f>INT(ABS(B182)/10000000000)</f>
        <v>0</v>
      </c>
    </row>
    <row r="183" spans="2:27" ht="12.75">
      <c r="B183" s="3"/>
      <c r="F183" s="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>
      <c r="A184" t="s">
        <v>38</v>
      </c>
      <c r="B184" s="4">
        <v>25</v>
      </c>
      <c r="F184" s="3" t="s">
        <v>14</v>
      </c>
      <c r="G184" s="11">
        <f>INT(B184/(2500/1024))</f>
        <v>10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>
      <c r="A185" t="s">
        <v>37</v>
      </c>
      <c r="B185" s="5">
        <v>1626</v>
      </c>
      <c r="F185" s="3" t="s">
        <v>14</v>
      </c>
      <c r="G185" s="11">
        <f>INT(B185/(2500/1024))-256*INT((B185/(2500/1024))/256)</f>
        <v>154</v>
      </c>
      <c r="H185" s="11" t="s">
        <v>13</v>
      </c>
      <c r="I185" s="11">
        <f>INT((B185/(2500/1024))/256)</f>
        <v>2</v>
      </c>
      <c r="J185" s="11"/>
      <c r="K185" s="11"/>
      <c r="L185" s="11"/>
      <c r="M185" s="11"/>
      <c r="N185" s="11"/>
      <c r="O185" s="11"/>
      <c r="P185" s="2"/>
      <c r="W185" s="11"/>
      <c r="X185" s="11"/>
      <c r="Y185" s="11"/>
      <c r="Z185" s="11"/>
      <c r="AA185" s="11"/>
    </row>
    <row r="186" spans="6:16" ht="12.75">
      <c r="F186" s="3" t="s">
        <v>14</v>
      </c>
      <c r="G186" s="11">
        <v>0</v>
      </c>
      <c r="H186" s="11" t="s">
        <v>13</v>
      </c>
      <c r="I186" s="11">
        <v>0</v>
      </c>
      <c r="J186" s="11" t="s">
        <v>13</v>
      </c>
      <c r="K186" s="11">
        <v>0</v>
      </c>
      <c r="L186" s="11" t="s">
        <v>13</v>
      </c>
      <c r="M186" s="11">
        <v>0</v>
      </c>
      <c r="N186" s="11"/>
      <c r="O186" s="11"/>
      <c r="P186" s="2"/>
    </row>
    <row r="187" ht="12.75">
      <c r="F187" s="3"/>
    </row>
    <row r="188" spans="2:6" ht="12.75">
      <c r="B188">
        <f>B13/POWER(2,32)</f>
        <v>0.023283064365386963</v>
      </c>
      <c r="F188" s="3"/>
    </row>
    <row r="189" ht="12.75">
      <c r="F189" s="3"/>
    </row>
    <row r="190" spans="2:14" ht="12.75">
      <c r="B190" s="4"/>
      <c r="F190" s="3"/>
      <c r="G190" s="6"/>
      <c r="H190" s="6"/>
      <c r="I190" s="6"/>
      <c r="J190" s="6"/>
      <c r="K190" s="6"/>
      <c r="L190" s="6"/>
      <c r="M190" s="6"/>
      <c r="N190" s="6"/>
    </row>
    <row r="191" spans="1:29" ht="12.75">
      <c r="A191" s="2" t="s">
        <v>9</v>
      </c>
      <c r="B191" s="4"/>
      <c r="F191" s="3" t="s">
        <v>14</v>
      </c>
      <c r="G191" s="6">
        <f>G11</f>
        <v>0</v>
      </c>
      <c r="H191" s="6"/>
      <c r="I191" s="6"/>
      <c r="J191" s="6"/>
      <c r="K191" s="6"/>
      <c r="L191" s="6"/>
      <c r="M191" s="6"/>
      <c r="N191" s="6"/>
      <c r="AC191" s="2">
        <v>512</v>
      </c>
    </row>
    <row r="192" spans="1:14" ht="12.75">
      <c r="A192" s="2"/>
      <c r="B192" s="4">
        <v>1</v>
      </c>
      <c r="C192" s="9">
        <f>INT(1/B192/B188+0.5)</f>
        <v>43</v>
      </c>
      <c r="D192" s="10">
        <f>C192-4294967296*INT(C192/4294967296)</f>
        <v>43</v>
      </c>
      <c r="E192" s="10"/>
      <c r="F192" s="3" t="s">
        <v>14</v>
      </c>
      <c r="G192" s="6">
        <f>INT(D192-M192*16777216-K192*65536-I192*256)</f>
        <v>43</v>
      </c>
      <c r="H192" s="6" t="s">
        <v>13</v>
      </c>
      <c r="I192" s="6">
        <f>INT((D192-M192*16777216-K192*65536)/256)</f>
        <v>0</v>
      </c>
      <c r="J192" s="6" t="s">
        <v>13</v>
      </c>
      <c r="K192" s="6">
        <f>INT((D192-M192*16777216)/65536)</f>
        <v>0</v>
      </c>
      <c r="L192" s="6" t="s">
        <v>13</v>
      </c>
      <c r="M192" s="6">
        <f>INT(D192/16777216)</f>
        <v>0</v>
      </c>
      <c r="N192" s="6"/>
    </row>
    <row r="193" spans="1:14" ht="12.75">
      <c r="A193" s="3" t="s">
        <v>31</v>
      </c>
      <c r="B193" s="4"/>
      <c r="C193" s="9">
        <f>INT(10/B192/B188+0.5)</f>
        <v>429</v>
      </c>
      <c r="D193" s="10">
        <f aca="true" t="shared" si="40" ref="D193:D202">C193-4294967296*INT(C193/4294967296)</f>
        <v>429</v>
      </c>
      <c r="E193" s="10"/>
      <c r="F193" s="3" t="s">
        <v>14</v>
      </c>
      <c r="G193" s="6">
        <f aca="true" t="shared" si="41" ref="G193:G202">INT(D193-M193*16777216-K193*65536-I193*256)</f>
        <v>173</v>
      </c>
      <c r="H193" s="6" t="s">
        <v>13</v>
      </c>
      <c r="I193" s="6">
        <f aca="true" t="shared" si="42" ref="I193:I202">INT((D193-M193*16777216-K193*65536)/256)</f>
        <v>1</v>
      </c>
      <c r="J193" s="6" t="s">
        <v>13</v>
      </c>
      <c r="K193" s="6">
        <f aca="true" t="shared" si="43" ref="K193:K202">INT((D193-M193*16777216)/65536)</f>
        <v>0</v>
      </c>
      <c r="L193" s="6" t="s">
        <v>13</v>
      </c>
      <c r="M193" s="6">
        <f aca="true" t="shared" si="44" ref="M193:M202">INT(D193/16777216)</f>
        <v>0</v>
      </c>
      <c r="N193" s="6"/>
    </row>
    <row r="194" spans="2:14" ht="12.75">
      <c r="B194" s="4"/>
      <c r="C194" s="9">
        <f>INT(100/B192/B188+0.5)</f>
        <v>4295</v>
      </c>
      <c r="D194" s="10">
        <f t="shared" si="40"/>
        <v>4295</v>
      </c>
      <c r="E194" s="10"/>
      <c r="F194" s="3" t="s">
        <v>14</v>
      </c>
      <c r="G194" s="6">
        <f t="shared" si="41"/>
        <v>199</v>
      </c>
      <c r="H194" s="6" t="s">
        <v>13</v>
      </c>
      <c r="I194" s="6">
        <f t="shared" si="42"/>
        <v>16</v>
      </c>
      <c r="J194" s="6" t="s">
        <v>13</v>
      </c>
      <c r="K194" s="6">
        <f t="shared" si="43"/>
        <v>0</v>
      </c>
      <c r="L194" s="6" t="s">
        <v>13</v>
      </c>
      <c r="M194" s="6">
        <f t="shared" si="44"/>
        <v>0</v>
      </c>
      <c r="N194" s="6"/>
    </row>
    <row r="195" spans="2:14" ht="12.75">
      <c r="B195" s="4"/>
      <c r="C195" s="9">
        <f>INT(1000/B192/B188+0.5)</f>
        <v>42950</v>
      </c>
      <c r="D195" s="10">
        <f t="shared" si="40"/>
        <v>42950</v>
      </c>
      <c r="E195" s="10"/>
      <c r="F195" s="3" t="s">
        <v>14</v>
      </c>
      <c r="G195" s="6">
        <f t="shared" si="41"/>
        <v>198</v>
      </c>
      <c r="H195" s="6" t="s">
        <v>13</v>
      </c>
      <c r="I195" s="6">
        <f t="shared" si="42"/>
        <v>167</v>
      </c>
      <c r="J195" s="6" t="s">
        <v>13</v>
      </c>
      <c r="K195" s="6">
        <f t="shared" si="43"/>
        <v>0</v>
      </c>
      <c r="L195" s="6" t="s">
        <v>13</v>
      </c>
      <c r="M195" s="6">
        <f t="shared" si="44"/>
        <v>0</v>
      </c>
      <c r="N195" s="6"/>
    </row>
    <row r="196" spans="2:14" ht="12.75">
      <c r="B196" s="4"/>
      <c r="C196" s="9">
        <f>INT(10000/B192/B188+0.5)</f>
        <v>429497</v>
      </c>
      <c r="D196" s="10">
        <f t="shared" si="40"/>
        <v>429497</v>
      </c>
      <c r="E196" s="10"/>
      <c r="F196" s="3" t="s">
        <v>14</v>
      </c>
      <c r="G196" s="6">
        <f t="shared" si="41"/>
        <v>185</v>
      </c>
      <c r="H196" s="6" t="s">
        <v>13</v>
      </c>
      <c r="I196" s="6">
        <f t="shared" si="42"/>
        <v>141</v>
      </c>
      <c r="J196" s="6" t="s">
        <v>13</v>
      </c>
      <c r="K196" s="6">
        <f t="shared" si="43"/>
        <v>6</v>
      </c>
      <c r="L196" s="6" t="s">
        <v>13</v>
      </c>
      <c r="M196" s="6">
        <f t="shared" si="44"/>
        <v>0</v>
      </c>
      <c r="N196" s="6"/>
    </row>
    <row r="197" spans="1:14" ht="12.75">
      <c r="A197" s="2"/>
      <c r="B197" s="4"/>
      <c r="C197" s="9">
        <f>INT(100000/B192/B188+0.5)</f>
        <v>4294967</v>
      </c>
      <c r="D197" s="10">
        <f t="shared" si="40"/>
        <v>4294967</v>
      </c>
      <c r="E197" s="10"/>
      <c r="F197" s="3" t="s">
        <v>14</v>
      </c>
      <c r="G197" s="6">
        <f t="shared" si="41"/>
        <v>55</v>
      </c>
      <c r="H197" s="6" t="s">
        <v>13</v>
      </c>
      <c r="I197" s="6">
        <f t="shared" si="42"/>
        <v>137</v>
      </c>
      <c r="J197" s="6" t="s">
        <v>13</v>
      </c>
      <c r="K197" s="6">
        <f t="shared" si="43"/>
        <v>65</v>
      </c>
      <c r="L197" s="6" t="s">
        <v>13</v>
      </c>
      <c r="M197" s="6">
        <f t="shared" si="44"/>
        <v>0</v>
      </c>
      <c r="N197" s="6"/>
    </row>
    <row r="198" spans="2:14" ht="12.75">
      <c r="B198" s="4"/>
      <c r="C198" s="9">
        <f>INT(1000000/B192/B188+0.5)</f>
        <v>42949673</v>
      </c>
      <c r="D198" s="10">
        <f t="shared" si="40"/>
        <v>42949673</v>
      </c>
      <c r="E198" s="10"/>
      <c r="F198" s="3" t="s">
        <v>14</v>
      </c>
      <c r="G198" s="6">
        <f t="shared" si="41"/>
        <v>41</v>
      </c>
      <c r="H198" s="6" t="s">
        <v>13</v>
      </c>
      <c r="I198" s="6">
        <f t="shared" si="42"/>
        <v>92</v>
      </c>
      <c r="J198" s="6" t="s">
        <v>13</v>
      </c>
      <c r="K198" s="6">
        <f t="shared" si="43"/>
        <v>143</v>
      </c>
      <c r="L198" s="6" t="s">
        <v>13</v>
      </c>
      <c r="M198" s="6">
        <f t="shared" si="44"/>
        <v>2</v>
      </c>
      <c r="N198" s="6"/>
    </row>
    <row r="199" spans="2:14" ht="12.75">
      <c r="B199" s="4"/>
      <c r="C199" s="9">
        <f>INT(10000000/B192/B188+0.5)</f>
        <v>429496730</v>
      </c>
      <c r="D199" s="10">
        <f t="shared" si="40"/>
        <v>429496730</v>
      </c>
      <c r="E199" s="10"/>
      <c r="F199" s="3" t="s">
        <v>14</v>
      </c>
      <c r="G199" s="6">
        <f t="shared" si="41"/>
        <v>154</v>
      </c>
      <c r="H199" s="6" t="s">
        <v>13</v>
      </c>
      <c r="I199" s="6">
        <f t="shared" si="42"/>
        <v>153</v>
      </c>
      <c r="J199" s="6" t="s">
        <v>13</v>
      </c>
      <c r="K199" s="6">
        <f t="shared" si="43"/>
        <v>153</v>
      </c>
      <c r="L199" s="6" t="s">
        <v>13</v>
      </c>
      <c r="M199" s="6">
        <f t="shared" si="44"/>
        <v>25</v>
      </c>
      <c r="N199" s="6"/>
    </row>
    <row r="200" spans="2:14" ht="12.75">
      <c r="B200" s="4"/>
      <c r="C200" s="9">
        <f>INT(100000000/B192/B188+0.5)</f>
        <v>4294967296</v>
      </c>
      <c r="D200" s="10">
        <f t="shared" si="40"/>
        <v>0</v>
      </c>
      <c r="E200" s="10"/>
      <c r="F200" s="3" t="s">
        <v>14</v>
      </c>
      <c r="G200" s="6">
        <f t="shared" si="41"/>
        <v>0</v>
      </c>
      <c r="H200" s="6" t="s">
        <v>13</v>
      </c>
      <c r="I200" s="6">
        <f t="shared" si="42"/>
        <v>0</v>
      </c>
      <c r="J200" s="6" t="s">
        <v>13</v>
      </c>
      <c r="K200" s="6">
        <f t="shared" si="43"/>
        <v>0</v>
      </c>
      <c r="L200" s="6" t="s">
        <v>13</v>
      </c>
      <c r="M200" s="6">
        <f t="shared" si="44"/>
        <v>0</v>
      </c>
      <c r="N200" s="6"/>
    </row>
    <row r="201" spans="2:14" ht="12.75">
      <c r="B201" s="5"/>
      <c r="C201" s="9">
        <f>INT(1000000000/B192/B188+0.5)</f>
        <v>42949672960</v>
      </c>
      <c r="D201" s="10">
        <f t="shared" si="40"/>
        <v>0</v>
      </c>
      <c r="E201" s="10"/>
      <c r="F201" s="3" t="s">
        <v>14</v>
      </c>
      <c r="G201" s="6">
        <f t="shared" si="41"/>
        <v>0</v>
      </c>
      <c r="H201" s="6" t="s">
        <v>13</v>
      </c>
      <c r="I201" s="6">
        <f t="shared" si="42"/>
        <v>0</v>
      </c>
      <c r="J201" s="6" t="s">
        <v>13</v>
      </c>
      <c r="K201" s="6">
        <f t="shared" si="43"/>
        <v>0</v>
      </c>
      <c r="L201" s="6" t="s">
        <v>13</v>
      </c>
      <c r="M201" s="6">
        <f t="shared" si="44"/>
        <v>0</v>
      </c>
      <c r="N201" s="6"/>
    </row>
    <row r="202" spans="2:14" ht="12.75">
      <c r="B202" s="5"/>
      <c r="C202" s="9">
        <f>INT(10000000000/B192/B188+0.5)</f>
        <v>429496729600</v>
      </c>
      <c r="D202" s="10">
        <f t="shared" si="40"/>
        <v>0</v>
      </c>
      <c r="E202" s="10"/>
      <c r="F202" s="3" t="s">
        <v>14</v>
      </c>
      <c r="G202" s="6">
        <f t="shared" si="41"/>
        <v>0</v>
      </c>
      <c r="H202" s="6" t="s">
        <v>13</v>
      </c>
      <c r="I202" s="6">
        <f t="shared" si="42"/>
        <v>0</v>
      </c>
      <c r="J202" s="6" t="s">
        <v>13</v>
      </c>
      <c r="K202" s="6">
        <f t="shared" si="43"/>
        <v>0</v>
      </c>
      <c r="L202" s="6" t="s">
        <v>13</v>
      </c>
      <c r="M202" s="6">
        <f t="shared" si="44"/>
        <v>0</v>
      </c>
      <c r="N202" s="6"/>
    </row>
    <row r="203" spans="2:8" ht="12.75">
      <c r="B203" s="5"/>
      <c r="F203" s="3" t="s">
        <v>14</v>
      </c>
      <c r="G203" s="11">
        <f>IF(B204&lt;0,1,0)+IF(B204&gt;0,2,0)</f>
        <v>0</v>
      </c>
      <c r="H203" s="11"/>
    </row>
    <row r="204" spans="1:27" ht="12.75">
      <c r="A204" t="s">
        <v>0</v>
      </c>
      <c r="B204" s="4">
        <v>0</v>
      </c>
      <c r="F204" s="3" t="s">
        <v>14</v>
      </c>
      <c r="G204" s="11">
        <f>ABS(B204)-10000000000*AA204-1000000000*Y204-100000000*W204-10000000*U204-1000000*S204-100000*Q204-10000*O204-1000*M204-100*K204-I204*10</f>
        <v>0</v>
      </c>
      <c r="H204" s="11" t="s">
        <v>13</v>
      </c>
      <c r="I204" s="11">
        <f>INT((ABS(B204)-10000000000*AA204-1000000000*Y204-100000000*W204-10000000*U204-1000000*S204-100000*Q204-10000*O204-1000*M204-100*K204)/10)</f>
        <v>0</v>
      </c>
      <c r="J204" s="11" t="s">
        <v>13</v>
      </c>
      <c r="K204" s="11">
        <f>INT((ABS(B204)-10000000000*AA204-1000000000*Y204-100000000*W204-10000000*U204-1000000*S204-100000*Q204-10000*O204-1000*M204)/100)</f>
        <v>0</v>
      </c>
      <c r="L204" s="11" t="s">
        <v>13</v>
      </c>
      <c r="M204" s="11">
        <f>INT((ABS(B204)-10000000000*AA204-1000000000*Y204-100000000*W204-10000000*U204-1000000*S204-100000*Q204-10000*O204)/1000)</f>
        <v>0</v>
      </c>
      <c r="N204" s="11" t="s">
        <v>13</v>
      </c>
      <c r="O204" s="11">
        <f>INT((ABS(B204)-10000000000*AA204-1000000000*Y204-100000000*W204-10000000*U204-1000000*S204-100000*Q204)/10000)</f>
        <v>0</v>
      </c>
      <c r="P204" s="11" t="s">
        <v>13</v>
      </c>
      <c r="Q204" s="11">
        <f>INT((ABS(B204)-10000000000*AA204-1000000000*Y204-100000000*W204-10000000*U204-1000000*S204)/100000)</f>
        <v>0</v>
      </c>
      <c r="R204" s="11" t="s">
        <v>13</v>
      </c>
      <c r="S204" s="11">
        <f>INT((ABS(B204)-10000000000*AA204-1000000000*Y204-100000000*W204-10000000*U204)/1000000)</f>
        <v>0</v>
      </c>
      <c r="T204" s="11" t="s">
        <v>13</v>
      </c>
      <c r="U204" s="11">
        <f>INT((ABS(B204)-10000000000*AA204-1000000000*Y204-100000000*W204)/10000000)</f>
        <v>0</v>
      </c>
      <c r="V204" s="11" t="s">
        <v>13</v>
      </c>
      <c r="W204" s="11">
        <f>INT((ABS(B204)-10000000000*AA204-1000000000*Y204)/100000000)</f>
        <v>0</v>
      </c>
      <c r="X204" s="11" t="s">
        <v>13</v>
      </c>
      <c r="Y204" s="11">
        <f>INT((ABS(B204)-10000000000*AA204)/1000000000)</f>
        <v>0</v>
      </c>
      <c r="Z204" s="11" t="s">
        <v>13</v>
      </c>
      <c r="AA204" s="11">
        <f>INT(ABS(B204)/10000000000)</f>
        <v>0</v>
      </c>
    </row>
    <row r="205" spans="2:27" ht="12.75">
      <c r="B205" s="3"/>
      <c r="F205" s="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>
      <c r="A206" t="s">
        <v>38</v>
      </c>
      <c r="B206" s="4">
        <v>25</v>
      </c>
      <c r="F206" s="3" t="s">
        <v>14</v>
      </c>
      <c r="G206" s="11">
        <f>INT(B206/(2500/1024))</f>
        <v>10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>
      <c r="A207" t="s">
        <v>37</v>
      </c>
      <c r="B207" s="5">
        <v>1626</v>
      </c>
      <c r="F207" s="3" t="s">
        <v>14</v>
      </c>
      <c r="G207" s="11">
        <f>INT(B207/(2500/1024))-256*INT((B207/(2500/1024))/256)</f>
        <v>154</v>
      </c>
      <c r="H207" s="11" t="s">
        <v>13</v>
      </c>
      <c r="I207" s="11">
        <f>INT((B207/(2500/1024))/256)</f>
        <v>2</v>
      </c>
      <c r="J207" s="11"/>
      <c r="K207" s="11"/>
      <c r="L207" s="11"/>
      <c r="M207" s="11"/>
      <c r="N207" s="11"/>
      <c r="O207" s="11"/>
      <c r="P207" s="2"/>
      <c r="W207" s="11"/>
      <c r="X207" s="11"/>
      <c r="Y207" s="11"/>
      <c r="Z207" s="11"/>
      <c r="AA207" s="11"/>
    </row>
    <row r="208" spans="6:16" ht="12.75">
      <c r="F208" s="3" t="s">
        <v>14</v>
      </c>
      <c r="G208" s="11">
        <v>0</v>
      </c>
      <c r="H208" s="11" t="s">
        <v>13</v>
      </c>
      <c r="I208" s="11">
        <v>0</v>
      </c>
      <c r="J208" s="11" t="s">
        <v>13</v>
      </c>
      <c r="K208" s="11">
        <v>0</v>
      </c>
      <c r="L208" s="11" t="s">
        <v>13</v>
      </c>
      <c r="M208" s="11">
        <v>0</v>
      </c>
      <c r="N208" s="11"/>
      <c r="O208" s="11"/>
      <c r="P208" s="2"/>
    </row>
    <row r="209" ht="12.75">
      <c r="F209" s="3"/>
    </row>
    <row r="210" spans="2:6" ht="12.75">
      <c r="B210">
        <f>B13/POWER(2,32)</f>
        <v>0.023283064365386963</v>
      </c>
      <c r="F210" s="3"/>
    </row>
    <row r="211" ht="12.75">
      <c r="F211" s="3"/>
    </row>
    <row r="212" spans="2:14" ht="12.75">
      <c r="B212" s="4"/>
      <c r="F212" s="3"/>
      <c r="G212" s="6"/>
      <c r="H212" s="6"/>
      <c r="I212" s="6"/>
      <c r="J212" s="6"/>
      <c r="K212" s="6"/>
      <c r="L212" s="6"/>
      <c r="M212" s="6"/>
      <c r="N212" s="6"/>
    </row>
    <row r="213" spans="1:29" ht="12.75">
      <c r="A213" s="2" t="s">
        <v>10</v>
      </c>
      <c r="B213" s="4"/>
      <c r="F213" s="3" t="s">
        <v>14</v>
      </c>
      <c r="G213" s="6">
        <f>G11</f>
        <v>0</v>
      </c>
      <c r="H213" s="6"/>
      <c r="I213" s="6"/>
      <c r="J213" s="6"/>
      <c r="K213" s="6"/>
      <c r="L213" s="6"/>
      <c r="M213" s="6"/>
      <c r="N213" s="6"/>
      <c r="AC213" s="2">
        <v>576</v>
      </c>
    </row>
    <row r="214" spans="1:14" ht="12.75">
      <c r="A214" s="2"/>
      <c r="B214" s="4">
        <v>1</v>
      </c>
      <c r="C214" s="9">
        <f>INT(1/B214/B210+0.5)</f>
        <v>43</v>
      </c>
      <c r="D214" s="10">
        <f>C214-4294967296*INT(C214/4294967296)</f>
        <v>43</v>
      </c>
      <c r="E214" s="10"/>
      <c r="F214" s="3" t="s">
        <v>14</v>
      </c>
      <c r="G214" s="6">
        <f>INT(D214-M214*16777216-K214*65536-I214*256)</f>
        <v>43</v>
      </c>
      <c r="H214" s="6" t="s">
        <v>13</v>
      </c>
      <c r="I214" s="6">
        <f>INT((D214-M214*16777216-K214*65536)/256)</f>
        <v>0</v>
      </c>
      <c r="J214" s="6" t="s">
        <v>13</v>
      </c>
      <c r="K214" s="6">
        <f>INT((D214-M214*16777216)/65536)</f>
        <v>0</v>
      </c>
      <c r="L214" s="6" t="s">
        <v>13</v>
      </c>
      <c r="M214" s="6">
        <f>INT(D214/16777216)</f>
        <v>0</v>
      </c>
      <c r="N214" s="6"/>
    </row>
    <row r="215" spans="1:14" ht="12.75">
      <c r="A215" s="3" t="s">
        <v>31</v>
      </c>
      <c r="B215" s="4"/>
      <c r="C215" s="9">
        <f>INT(10/B214/B210+0.5)</f>
        <v>429</v>
      </c>
      <c r="D215" s="10">
        <f aca="true" t="shared" si="45" ref="D215:D224">C215-4294967296*INT(C215/4294967296)</f>
        <v>429</v>
      </c>
      <c r="E215" s="10"/>
      <c r="F215" s="3" t="s">
        <v>14</v>
      </c>
      <c r="G215" s="6">
        <f aca="true" t="shared" si="46" ref="G215:G224">INT(D215-M215*16777216-K215*65536-I215*256)</f>
        <v>173</v>
      </c>
      <c r="H215" s="6" t="s">
        <v>13</v>
      </c>
      <c r="I215" s="6">
        <f aca="true" t="shared" si="47" ref="I215:I224">INT((D215-M215*16777216-K215*65536)/256)</f>
        <v>1</v>
      </c>
      <c r="J215" s="6" t="s">
        <v>13</v>
      </c>
      <c r="K215" s="6">
        <f aca="true" t="shared" si="48" ref="K215:K224">INT((D215-M215*16777216)/65536)</f>
        <v>0</v>
      </c>
      <c r="L215" s="6" t="s">
        <v>13</v>
      </c>
      <c r="M215" s="6">
        <f aca="true" t="shared" si="49" ref="M215:M224">INT(D215/16777216)</f>
        <v>0</v>
      </c>
      <c r="N215" s="6"/>
    </row>
    <row r="216" spans="2:14" ht="12.75">
      <c r="B216" s="4"/>
      <c r="C216" s="9">
        <f>INT(100/B214/B210+0.5)</f>
        <v>4295</v>
      </c>
      <c r="D216" s="10">
        <f t="shared" si="45"/>
        <v>4295</v>
      </c>
      <c r="E216" s="10"/>
      <c r="F216" s="3" t="s">
        <v>14</v>
      </c>
      <c r="G216" s="6">
        <f t="shared" si="46"/>
        <v>199</v>
      </c>
      <c r="H216" s="6" t="s">
        <v>13</v>
      </c>
      <c r="I216" s="6">
        <f t="shared" si="47"/>
        <v>16</v>
      </c>
      <c r="J216" s="6" t="s">
        <v>13</v>
      </c>
      <c r="K216" s="6">
        <f t="shared" si="48"/>
        <v>0</v>
      </c>
      <c r="L216" s="6" t="s">
        <v>13</v>
      </c>
      <c r="M216" s="6">
        <f t="shared" si="49"/>
        <v>0</v>
      </c>
      <c r="N216" s="6"/>
    </row>
    <row r="217" spans="2:14" ht="12.75">
      <c r="B217" s="4"/>
      <c r="C217" s="9">
        <f>INT(1000/B214/B210+0.5)</f>
        <v>42950</v>
      </c>
      <c r="D217" s="10">
        <f t="shared" si="45"/>
        <v>42950</v>
      </c>
      <c r="E217" s="10"/>
      <c r="F217" s="3" t="s">
        <v>14</v>
      </c>
      <c r="G217" s="6">
        <f t="shared" si="46"/>
        <v>198</v>
      </c>
      <c r="H217" s="6" t="s">
        <v>13</v>
      </c>
      <c r="I217" s="6">
        <f t="shared" si="47"/>
        <v>167</v>
      </c>
      <c r="J217" s="6" t="s">
        <v>13</v>
      </c>
      <c r="K217" s="6">
        <f t="shared" si="48"/>
        <v>0</v>
      </c>
      <c r="L217" s="6" t="s">
        <v>13</v>
      </c>
      <c r="M217" s="6">
        <f t="shared" si="49"/>
        <v>0</v>
      </c>
      <c r="N217" s="6"/>
    </row>
    <row r="218" spans="2:14" ht="12.75">
      <c r="B218" s="4"/>
      <c r="C218" s="9">
        <f>INT(10000/B214/B210+0.5)</f>
        <v>429497</v>
      </c>
      <c r="D218" s="10">
        <f t="shared" si="45"/>
        <v>429497</v>
      </c>
      <c r="E218" s="10"/>
      <c r="F218" s="3" t="s">
        <v>14</v>
      </c>
      <c r="G218" s="6">
        <f t="shared" si="46"/>
        <v>185</v>
      </c>
      <c r="H218" s="6" t="s">
        <v>13</v>
      </c>
      <c r="I218" s="6">
        <f t="shared" si="47"/>
        <v>141</v>
      </c>
      <c r="J218" s="6" t="s">
        <v>13</v>
      </c>
      <c r="K218" s="6">
        <f t="shared" si="48"/>
        <v>6</v>
      </c>
      <c r="L218" s="6" t="s">
        <v>13</v>
      </c>
      <c r="M218" s="6">
        <f t="shared" si="49"/>
        <v>0</v>
      </c>
      <c r="N218" s="6"/>
    </row>
    <row r="219" spans="1:14" ht="12.75">
      <c r="A219" s="2"/>
      <c r="B219" s="4"/>
      <c r="C219" s="9">
        <f>INT(100000/B214/B210+0.5)</f>
        <v>4294967</v>
      </c>
      <c r="D219" s="10">
        <f t="shared" si="45"/>
        <v>4294967</v>
      </c>
      <c r="E219" s="10"/>
      <c r="F219" s="3" t="s">
        <v>14</v>
      </c>
      <c r="G219" s="6">
        <f t="shared" si="46"/>
        <v>55</v>
      </c>
      <c r="H219" s="6" t="s">
        <v>13</v>
      </c>
      <c r="I219" s="6">
        <f t="shared" si="47"/>
        <v>137</v>
      </c>
      <c r="J219" s="6" t="s">
        <v>13</v>
      </c>
      <c r="K219" s="6">
        <f t="shared" si="48"/>
        <v>65</v>
      </c>
      <c r="L219" s="6" t="s">
        <v>13</v>
      </c>
      <c r="M219" s="6">
        <f t="shared" si="49"/>
        <v>0</v>
      </c>
      <c r="N219" s="6"/>
    </row>
    <row r="220" spans="2:14" ht="12.75">
      <c r="B220" s="4"/>
      <c r="C220" s="9">
        <f>INT(1000000/B214/B210+0.5)</f>
        <v>42949673</v>
      </c>
      <c r="D220" s="10">
        <f t="shared" si="45"/>
        <v>42949673</v>
      </c>
      <c r="E220" s="10"/>
      <c r="F220" s="3" t="s">
        <v>14</v>
      </c>
      <c r="G220" s="6">
        <f t="shared" si="46"/>
        <v>41</v>
      </c>
      <c r="H220" s="6" t="s">
        <v>13</v>
      </c>
      <c r="I220" s="6">
        <f t="shared" si="47"/>
        <v>92</v>
      </c>
      <c r="J220" s="6" t="s">
        <v>13</v>
      </c>
      <c r="K220" s="6">
        <f t="shared" si="48"/>
        <v>143</v>
      </c>
      <c r="L220" s="6" t="s">
        <v>13</v>
      </c>
      <c r="M220" s="6">
        <f t="shared" si="49"/>
        <v>2</v>
      </c>
      <c r="N220" s="6"/>
    </row>
    <row r="221" spans="2:14" ht="12.75">
      <c r="B221" s="4"/>
      <c r="C221" s="9">
        <f>INT(10000000/B214/B210+0.5)</f>
        <v>429496730</v>
      </c>
      <c r="D221" s="10">
        <f t="shared" si="45"/>
        <v>429496730</v>
      </c>
      <c r="E221" s="10"/>
      <c r="F221" s="3" t="s">
        <v>14</v>
      </c>
      <c r="G221" s="6">
        <f t="shared" si="46"/>
        <v>154</v>
      </c>
      <c r="H221" s="6" t="s">
        <v>13</v>
      </c>
      <c r="I221" s="6">
        <f t="shared" si="47"/>
        <v>153</v>
      </c>
      <c r="J221" s="6" t="s">
        <v>13</v>
      </c>
      <c r="K221" s="6">
        <f t="shared" si="48"/>
        <v>153</v>
      </c>
      <c r="L221" s="6" t="s">
        <v>13</v>
      </c>
      <c r="M221" s="6">
        <f t="shared" si="49"/>
        <v>25</v>
      </c>
      <c r="N221" s="6"/>
    </row>
    <row r="222" spans="2:14" ht="12.75">
      <c r="B222" s="4"/>
      <c r="C222" s="9">
        <f>INT(100000000/B214/B210+0.5)</f>
        <v>4294967296</v>
      </c>
      <c r="D222" s="10">
        <f t="shared" si="45"/>
        <v>0</v>
      </c>
      <c r="E222" s="10"/>
      <c r="F222" s="3" t="s">
        <v>14</v>
      </c>
      <c r="G222" s="6">
        <f t="shared" si="46"/>
        <v>0</v>
      </c>
      <c r="H222" s="6" t="s">
        <v>13</v>
      </c>
      <c r="I222" s="6">
        <f t="shared" si="47"/>
        <v>0</v>
      </c>
      <c r="J222" s="6" t="s">
        <v>13</v>
      </c>
      <c r="K222" s="6">
        <f t="shared" si="48"/>
        <v>0</v>
      </c>
      <c r="L222" s="6" t="s">
        <v>13</v>
      </c>
      <c r="M222" s="6">
        <f t="shared" si="49"/>
        <v>0</v>
      </c>
      <c r="N222" s="6"/>
    </row>
    <row r="223" spans="2:14" ht="12.75">
      <c r="B223" s="5"/>
      <c r="C223" s="9">
        <f>INT(1000000000/B214/B210+0.5)</f>
        <v>42949672960</v>
      </c>
      <c r="D223" s="10">
        <f t="shared" si="45"/>
        <v>0</v>
      </c>
      <c r="E223" s="10"/>
      <c r="F223" s="3" t="s">
        <v>14</v>
      </c>
      <c r="G223" s="6">
        <f t="shared" si="46"/>
        <v>0</v>
      </c>
      <c r="H223" s="6" t="s">
        <v>13</v>
      </c>
      <c r="I223" s="6">
        <f t="shared" si="47"/>
        <v>0</v>
      </c>
      <c r="J223" s="6" t="s">
        <v>13</v>
      </c>
      <c r="K223" s="6">
        <f t="shared" si="48"/>
        <v>0</v>
      </c>
      <c r="L223" s="6" t="s">
        <v>13</v>
      </c>
      <c r="M223" s="6">
        <f t="shared" si="49"/>
        <v>0</v>
      </c>
      <c r="N223" s="6"/>
    </row>
    <row r="224" spans="2:14" ht="12.75">
      <c r="B224" s="5"/>
      <c r="C224" s="9">
        <f>INT(10000000000/B214/B210+0.5)</f>
        <v>429496729600</v>
      </c>
      <c r="D224" s="10">
        <f t="shared" si="45"/>
        <v>0</v>
      </c>
      <c r="E224" s="10"/>
      <c r="F224" s="3" t="s">
        <v>14</v>
      </c>
      <c r="G224" s="6">
        <f t="shared" si="46"/>
        <v>0</v>
      </c>
      <c r="H224" s="6" t="s">
        <v>13</v>
      </c>
      <c r="I224" s="6">
        <f t="shared" si="47"/>
        <v>0</v>
      </c>
      <c r="J224" s="6" t="s">
        <v>13</v>
      </c>
      <c r="K224" s="6">
        <f t="shared" si="48"/>
        <v>0</v>
      </c>
      <c r="L224" s="6" t="s">
        <v>13</v>
      </c>
      <c r="M224" s="6">
        <f t="shared" si="49"/>
        <v>0</v>
      </c>
      <c r="N224" s="6"/>
    </row>
    <row r="225" spans="2:8" ht="12.75">
      <c r="B225" s="5"/>
      <c r="F225" s="3" t="s">
        <v>14</v>
      </c>
      <c r="G225" s="11">
        <f>IF(B226&lt;0,1,0)+IF(B226&gt;0,2,0)</f>
        <v>0</v>
      </c>
      <c r="H225" s="11"/>
    </row>
    <row r="226" spans="1:27" ht="12.75">
      <c r="A226" t="s">
        <v>0</v>
      </c>
      <c r="B226" s="4">
        <v>0</v>
      </c>
      <c r="F226" s="3" t="s">
        <v>14</v>
      </c>
      <c r="G226" s="11">
        <f>ABS(B226)-10000000000*AA226-1000000000*Y226-100000000*W226-10000000*U226-1000000*S226-100000*Q226-10000*O226-1000*M226-100*K226-I226*10</f>
        <v>0</v>
      </c>
      <c r="H226" s="11" t="s">
        <v>13</v>
      </c>
      <c r="I226" s="11">
        <f>INT((ABS(B226)-10000000000*AA226-1000000000*Y226-100000000*W226-10000000*U226-1000000*S226-100000*Q226-10000*O226-1000*M226-100*K226)/10)</f>
        <v>0</v>
      </c>
      <c r="J226" s="11" t="s">
        <v>13</v>
      </c>
      <c r="K226" s="11">
        <f>INT((ABS(B226)-10000000000*AA226-1000000000*Y226-100000000*W226-10000000*U226-1000000*S226-100000*Q226-10000*O226-1000*M226)/100)</f>
        <v>0</v>
      </c>
      <c r="L226" s="11" t="s">
        <v>13</v>
      </c>
      <c r="M226" s="11">
        <f>INT((ABS(B226)-10000000000*AA226-1000000000*Y226-100000000*W226-10000000*U226-1000000*S226-100000*Q226-10000*O226)/1000)</f>
        <v>0</v>
      </c>
      <c r="N226" s="11" t="s">
        <v>13</v>
      </c>
      <c r="O226" s="11">
        <f>INT((ABS(B226)-10000000000*AA226-1000000000*Y226-100000000*W226-10000000*U226-1000000*S226-100000*Q226)/10000)</f>
        <v>0</v>
      </c>
      <c r="P226" s="11" t="s">
        <v>13</v>
      </c>
      <c r="Q226" s="11">
        <f>INT((ABS(B226)-10000000000*AA226-1000000000*Y226-100000000*W226-10000000*U226-1000000*S226)/100000)</f>
        <v>0</v>
      </c>
      <c r="R226" s="11" t="s">
        <v>13</v>
      </c>
      <c r="S226" s="11">
        <f>INT((ABS(B226)-10000000000*AA226-1000000000*Y226-100000000*W226-10000000*U226)/1000000)</f>
        <v>0</v>
      </c>
      <c r="T226" s="11" t="s">
        <v>13</v>
      </c>
      <c r="U226" s="11">
        <f>INT((ABS(B226)-10000000000*AA226-1000000000*Y226-100000000*W226)/10000000)</f>
        <v>0</v>
      </c>
      <c r="V226" s="11" t="s">
        <v>13</v>
      </c>
      <c r="W226" s="11">
        <f>INT((ABS(B226)-10000000000*AA226-1000000000*Y226)/100000000)</f>
        <v>0</v>
      </c>
      <c r="X226" s="11" t="s">
        <v>13</v>
      </c>
      <c r="Y226" s="11">
        <f>INT((ABS(B226)-10000000000*AA226)/1000000000)</f>
        <v>0</v>
      </c>
      <c r="Z226" s="11" t="s">
        <v>13</v>
      </c>
      <c r="AA226" s="11">
        <f>INT(ABS(B226)/10000000000)</f>
        <v>0</v>
      </c>
    </row>
    <row r="227" spans="2:27" ht="12.75">
      <c r="B227" s="3"/>
      <c r="F227" s="3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2.75">
      <c r="A228" t="s">
        <v>38</v>
      </c>
      <c r="B228" s="4">
        <v>25</v>
      </c>
      <c r="F228" s="3" t="s">
        <v>14</v>
      </c>
      <c r="G228" s="11">
        <f>INT(B228/(2500/1024))</f>
        <v>10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2.75">
      <c r="A229" t="s">
        <v>37</v>
      </c>
      <c r="B229" s="5">
        <v>1626</v>
      </c>
      <c r="F229" s="3" t="s">
        <v>14</v>
      </c>
      <c r="G229" s="11">
        <f>INT(B229/(2500/1024))-256*INT((B229/(2500/1024))/256)</f>
        <v>154</v>
      </c>
      <c r="H229" s="11" t="s">
        <v>13</v>
      </c>
      <c r="I229" s="11">
        <f>INT((B229/(2500/1024))/256)</f>
        <v>2</v>
      </c>
      <c r="J229" s="11"/>
      <c r="K229" s="11"/>
      <c r="L229" s="11"/>
      <c r="M229" s="11"/>
      <c r="N229" s="11"/>
      <c r="O229" s="11"/>
      <c r="P229" s="2"/>
      <c r="W229" s="11"/>
      <c r="X229" s="11"/>
      <c r="Y229" s="11"/>
      <c r="Z229" s="11"/>
      <c r="AA229" s="11"/>
    </row>
    <row r="230" spans="6:16" ht="12.75">
      <c r="F230" s="3" t="s">
        <v>14</v>
      </c>
      <c r="G230" s="11">
        <v>0</v>
      </c>
      <c r="H230" s="11" t="s">
        <v>13</v>
      </c>
      <c r="I230" s="11">
        <v>0</v>
      </c>
      <c r="J230" s="11" t="s">
        <v>13</v>
      </c>
      <c r="K230" s="11">
        <v>0</v>
      </c>
      <c r="L230" s="11" t="s">
        <v>13</v>
      </c>
      <c r="M230" s="11">
        <v>0</v>
      </c>
      <c r="N230" s="11"/>
      <c r="O230" s="11"/>
      <c r="P230" s="2"/>
    </row>
    <row r="231" ht="12.75">
      <c r="F231" s="3"/>
    </row>
    <row r="232" spans="2:6" ht="12.75">
      <c r="B232">
        <f>B13/POWER(2,32)</f>
        <v>0.023283064365386963</v>
      </c>
      <c r="F232" s="3"/>
    </row>
    <row r="233" ht="12.75">
      <c r="F233" s="3"/>
    </row>
    <row r="234" spans="2:14" ht="12.75">
      <c r="B234" s="4"/>
      <c r="F234" s="3"/>
      <c r="G234" s="6"/>
      <c r="H234" s="6"/>
      <c r="I234" s="6"/>
      <c r="J234" s="6"/>
      <c r="K234" s="6"/>
      <c r="L234" s="6"/>
      <c r="M234" s="6"/>
      <c r="N234" s="6"/>
    </row>
    <row r="235" spans="1:29" ht="12.75">
      <c r="A235" s="2" t="s">
        <v>15</v>
      </c>
      <c r="B235" s="4"/>
      <c r="F235" s="3" t="s">
        <v>14</v>
      </c>
      <c r="G235" s="6">
        <f>G11</f>
        <v>0</v>
      </c>
      <c r="H235" s="6"/>
      <c r="I235" s="6"/>
      <c r="J235" s="6"/>
      <c r="K235" s="6"/>
      <c r="L235" s="6"/>
      <c r="M235" s="6"/>
      <c r="N235" s="6"/>
      <c r="AC235" s="2">
        <v>640</v>
      </c>
    </row>
    <row r="236" spans="1:14" ht="12.75">
      <c r="A236" s="2"/>
      <c r="B236" s="4">
        <v>1</v>
      </c>
      <c r="C236" s="9">
        <f>INT(1/B236/B232+0.5)</f>
        <v>43</v>
      </c>
      <c r="D236" s="10">
        <f>C236-4294967296*INT(C236/4294967296)</f>
        <v>43</v>
      </c>
      <c r="E236" s="10"/>
      <c r="F236" s="3" t="s">
        <v>14</v>
      </c>
      <c r="G236" s="6">
        <f>INT(D236-M236*16777216-K236*65536-I236*256)</f>
        <v>43</v>
      </c>
      <c r="H236" s="6" t="s">
        <v>13</v>
      </c>
      <c r="I236" s="6">
        <f>INT((D236-M236*16777216-K236*65536)/256)</f>
        <v>0</v>
      </c>
      <c r="J236" s="6" t="s">
        <v>13</v>
      </c>
      <c r="K236" s="6">
        <f>INT((D236-M236*16777216)/65536)</f>
        <v>0</v>
      </c>
      <c r="L236" s="6" t="s">
        <v>13</v>
      </c>
      <c r="M236" s="6">
        <f>INT(D236/16777216)</f>
        <v>0</v>
      </c>
      <c r="N236" s="6"/>
    </row>
    <row r="237" spans="1:14" ht="12.75">
      <c r="A237" s="3" t="s">
        <v>31</v>
      </c>
      <c r="B237" s="4"/>
      <c r="C237" s="9">
        <f>INT(10/B236/B232+0.5)</f>
        <v>429</v>
      </c>
      <c r="D237" s="10">
        <f aca="true" t="shared" si="50" ref="D237:D246">C237-4294967296*INT(C237/4294967296)</f>
        <v>429</v>
      </c>
      <c r="E237" s="10"/>
      <c r="F237" s="3" t="s">
        <v>14</v>
      </c>
      <c r="G237" s="6">
        <f aca="true" t="shared" si="51" ref="G237:G246">INT(D237-M237*16777216-K237*65536-I237*256)</f>
        <v>173</v>
      </c>
      <c r="H237" s="6" t="s">
        <v>13</v>
      </c>
      <c r="I237" s="6">
        <f aca="true" t="shared" si="52" ref="I237:I246">INT((D237-M237*16777216-K237*65536)/256)</f>
        <v>1</v>
      </c>
      <c r="J237" s="6" t="s">
        <v>13</v>
      </c>
      <c r="K237" s="6">
        <f aca="true" t="shared" si="53" ref="K237:K246">INT((D237-M237*16777216)/65536)</f>
        <v>0</v>
      </c>
      <c r="L237" s="6" t="s">
        <v>13</v>
      </c>
      <c r="M237" s="6">
        <f aca="true" t="shared" si="54" ref="M237:M246">INT(D237/16777216)</f>
        <v>0</v>
      </c>
      <c r="N237" s="6"/>
    </row>
    <row r="238" spans="2:14" ht="12.75">
      <c r="B238" s="4"/>
      <c r="C238" s="9">
        <f>INT(100/B236/B232+0.5)</f>
        <v>4295</v>
      </c>
      <c r="D238" s="10">
        <f t="shared" si="50"/>
        <v>4295</v>
      </c>
      <c r="E238" s="10"/>
      <c r="F238" s="3" t="s">
        <v>14</v>
      </c>
      <c r="G238" s="6">
        <f t="shared" si="51"/>
        <v>199</v>
      </c>
      <c r="H238" s="6" t="s">
        <v>13</v>
      </c>
      <c r="I238" s="6">
        <f t="shared" si="52"/>
        <v>16</v>
      </c>
      <c r="J238" s="6" t="s">
        <v>13</v>
      </c>
      <c r="K238" s="6">
        <f t="shared" si="53"/>
        <v>0</v>
      </c>
      <c r="L238" s="6" t="s">
        <v>13</v>
      </c>
      <c r="M238" s="6">
        <f t="shared" si="54"/>
        <v>0</v>
      </c>
      <c r="N238" s="6"/>
    </row>
    <row r="239" spans="2:14" ht="12.75">
      <c r="B239" s="4"/>
      <c r="C239" s="9">
        <f>INT(1000/B236/B232+0.5)</f>
        <v>42950</v>
      </c>
      <c r="D239" s="10">
        <f t="shared" si="50"/>
        <v>42950</v>
      </c>
      <c r="E239" s="10"/>
      <c r="F239" s="3" t="s">
        <v>14</v>
      </c>
      <c r="G239" s="6">
        <f t="shared" si="51"/>
        <v>198</v>
      </c>
      <c r="H239" s="6" t="s">
        <v>13</v>
      </c>
      <c r="I239" s="6">
        <f t="shared" si="52"/>
        <v>167</v>
      </c>
      <c r="J239" s="6" t="s">
        <v>13</v>
      </c>
      <c r="K239" s="6">
        <f t="shared" si="53"/>
        <v>0</v>
      </c>
      <c r="L239" s="6" t="s">
        <v>13</v>
      </c>
      <c r="M239" s="6">
        <f t="shared" si="54"/>
        <v>0</v>
      </c>
      <c r="N239" s="6"/>
    </row>
    <row r="240" spans="2:14" ht="12.75">
      <c r="B240" s="4"/>
      <c r="C240" s="9">
        <f>INT(10000/B236/B232+0.5)</f>
        <v>429497</v>
      </c>
      <c r="D240" s="10">
        <f t="shared" si="50"/>
        <v>429497</v>
      </c>
      <c r="E240" s="10"/>
      <c r="F240" s="3" t="s">
        <v>14</v>
      </c>
      <c r="G240" s="6">
        <f t="shared" si="51"/>
        <v>185</v>
      </c>
      <c r="H240" s="6" t="s">
        <v>13</v>
      </c>
      <c r="I240" s="6">
        <f t="shared" si="52"/>
        <v>141</v>
      </c>
      <c r="J240" s="6" t="s">
        <v>13</v>
      </c>
      <c r="K240" s="6">
        <f t="shared" si="53"/>
        <v>6</v>
      </c>
      <c r="L240" s="6" t="s">
        <v>13</v>
      </c>
      <c r="M240" s="6">
        <f t="shared" si="54"/>
        <v>0</v>
      </c>
      <c r="N240" s="6"/>
    </row>
    <row r="241" spans="1:14" ht="12.75">
      <c r="A241" s="2"/>
      <c r="B241" s="4"/>
      <c r="C241" s="9">
        <f>INT(100000/B236/B232+0.5)</f>
        <v>4294967</v>
      </c>
      <c r="D241" s="10">
        <f t="shared" si="50"/>
        <v>4294967</v>
      </c>
      <c r="E241" s="10"/>
      <c r="F241" s="3" t="s">
        <v>14</v>
      </c>
      <c r="G241" s="6">
        <f t="shared" si="51"/>
        <v>55</v>
      </c>
      <c r="H241" s="6" t="s">
        <v>13</v>
      </c>
      <c r="I241" s="6">
        <f t="shared" si="52"/>
        <v>137</v>
      </c>
      <c r="J241" s="6" t="s">
        <v>13</v>
      </c>
      <c r="K241" s="6">
        <f t="shared" si="53"/>
        <v>65</v>
      </c>
      <c r="L241" s="6" t="s">
        <v>13</v>
      </c>
      <c r="M241" s="6">
        <f t="shared" si="54"/>
        <v>0</v>
      </c>
      <c r="N241" s="6"/>
    </row>
    <row r="242" spans="2:14" ht="12.75">
      <c r="B242" s="4"/>
      <c r="C242" s="9">
        <f>INT(1000000/B236/B232+0.5)</f>
        <v>42949673</v>
      </c>
      <c r="D242" s="10">
        <f t="shared" si="50"/>
        <v>42949673</v>
      </c>
      <c r="E242" s="10"/>
      <c r="F242" s="3" t="s">
        <v>14</v>
      </c>
      <c r="G242" s="6">
        <f t="shared" si="51"/>
        <v>41</v>
      </c>
      <c r="H242" s="6" t="s">
        <v>13</v>
      </c>
      <c r="I242" s="6">
        <f t="shared" si="52"/>
        <v>92</v>
      </c>
      <c r="J242" s="6" t="s">
        <v>13</v>
      </c>
      <c r="K242" s="6">
        <f t="shared" si="53"/>
        <v>143</v>
      </c>
      <c r="L242" s="6" t="s">
        <v>13</v>
      </c>
      <c r="M242" s="6">
        <f t="shared" si="54"/>
        <v>2</v>
      </c>
      <c r="N242" s="6"/>
    </row>
    <row r="243" spans="2:14" ht="12.75">
      <c r="B243" s="4"/>
      <c r="C243" s="9">
        <f>INT(10000000/B236/B232+0.5)</f>
        <v>429496730</v>
      </c>
      <c r="D243" s="10">
        <f t="shared" si="50"/>
        <v>429496730</v>
      </c>
      <c r="E243" s="10"/>
      <c r="F243" s="3" t="s">
        <v>14</v>
      </c>
      <c r="G243" s="6">
        <f t="shared" si="51"/>
        <v>154</v>
      </c>
      <c r="H243" s="6" t="s">
        <v>13</v>
      </c>
      <c r="I243" s="6">
        <f t="shared" si="52"/>
        <v>153</v>
      </c>
      <c r="J243" s="6" t="s">
        <v>13</v>
      </c>
      <c r="K243" s="6">
        <f t="shared" si="53"/>
        <v>153</v>
      </c>
      <c r="L243" s="6" t="s">
        <v>13</v>
      </c>
      <c r="M243" s="6">
        <f t="shared" si="54"/>
        <v>25</v>
      </c>
      <c r="N243" s="6"/>
    </row>
    <row r="244" spans="2:14" ht="12.75">
      <c r="B244" s="4"/>
      <c r="C244" s="9">
        <f>INT(100000000/B236/B232+0.5)</f>
        <v>4294967296</v>
      </c>
      <c r="D244" s="10">
        <f t="shared" si="50"/>
        <v>0</v>
      </c>
      <c r="E244" s="10"/>
      <c r="F244" s="3" t="s">
        <v>14</v>
      </c>
      <c r="G244" s="6">
        <f t="shared" si="51"/>
        <v>0</v>
      </c>
      <c r="H244" s="6" t="s">
        <v>13</v>
      </c>
      <c r="I244" s="6">
        <f t="shared" si="52"/>
        <v>0</v>
      </c>
      <c r="J244" s="6" t="s">
        <v>13</v>
      </c>
      <c r="K244" s="6">
        <f t="shared" si="53"/>
        <v>0</v>
      </c>
      <c r="L244" s="6" t="s">
        <v>13</v>
      </c>
      <c r="M244" s="6">
        <f t="shared" si="54"/>
        <v>0</v>
      </c>
      <c r="N244" s="6"/>
    </row>
    <row r="245" spans="2:14" ht="12.75">
      <c r="B245" s="5"/>
      <c r="C245" s="9">
        <f>INT(1000000000/B236/B232+0.5)</f>
        <v>42949672960</v>
      </c>
      <c r="D245" s="10">
        <f t="shared" si="50"/>
        <v>0</v>
      </c>
      <c r="E245" s="10"/>
      <c r="F245" s="3" t="s">
        <v>14</v>
      </c>
      <c r="G245" s="6">
        <f t="shared" si="51"/>
        <v>0</v>
      </c>
      <c r="H245" s="6" t="s">
        <v>13</v>
      </c>
      <c r="I245" s="6">
        <f t="shared" si="52"/>
        <v>0</v>
      </c>
      <c r="J245" s="6" t="s">
        <v>13</v>
      </c>
      <c r="K245" s="6">
        <f t="shared" si="53"/>
        <v>0</v>
      </c>
      <c r="L245" s="6" t="s">
        <v>13</v>
      </c>
      <c r="M245" s="6">
        <f t="shared" si="54"/>
        <v>0</v>
      </c>
      <c r="N245" s="6"/>
    </row>
    <row r="246" spans="2:14" ht="12.75">
      <c r="B246" s="5"/>
      <c r="C246" s="9">
        <f>INT(10000000000/B236/B232+0.5)</f>
        <v>429496729600</v>
      </c>
      <c r="D246" s="10">
        <f t="shared" si="50"/>
        <v>0</v>
      </c>
      <c r="E246" s="10"/>
      <c r="F246" s="3" t="s">
        <v>14</v>
      </c>
      <c r="G246" s="6">
        <f t="shared" si="51"/>
        <v>0</v>
      </c>
      <c r="H246" s="6" t="s">
        <v>13</v>
      </c>
      <c r="I246" s="6">
        <f t="shared" si="52"/>
        <v>0</v>
      </c>
      <c r="J246" s="6" t="s">
        <v>13</v>
      </c>
      <c r="K246" s="6">
        <f t="shared" si="53"/>
        <v>0</v>
      </c>
      <c r="L246" s="6" t="s">
        <v>13</v>
      </c>
      <c r="M246" s="6">
        <f t="shared" si="54"/>
        <v>0</v>
      </c>
      <c r="N246" s="6"/>
    </row>
    <row r="247" spans="2:8" ht="12.75">
      <c r="B247" s="5"/>
      <c r="F247" s="3" t="s">
        <v>14</v>
      </c>
      <c r="G247" s="11">
        <f>IF(B248&lt;0,1,0)+IF(B248&gt;0,2,0)</f>
        <v>0</v>
      </c>
      <c r="H247" s="11"/>
    </row>
    <row r="248" spans="1:27" ht="12.75">
      <c r="A248" t="s">
        <v>0</v>
      </c>
      <c r="B248" s="4">
        <v>0</v>
      </c>
      <c r="F248" s="3" t="s">
        <v>14</v>
      </c>
      <c r="G248" s="11">
        <f>ABS(B248)-10000000000*AA248-1000000000*Y248-100000000*W248-10000000*U248-1000000*S248-100000*Q248-10000*O248-1000*M248-100*K248-I248*10</f>
        <v>0</v>
      </c>
      <c r="H248" s="11" t="s">
        <v>13</v>
      </c>
      <c r="I248" s="11">
        <f>INT((ABS(B248)-10000000000*AA248-1000000000*Y248-100000000*W248-10000000*U248-1000000*S248-100000*Q248-10000*O248-1000*M248-100*K248)/10)</f>
        <v>0</v>
      </c>
      <c r="J248" s="11" t="s">
        <v>13</v>
      </c>
      <c r="K248" s="11">
        <f>INT((ABS(B248)-10000000000*AA248-1000000000*Y248-100000000*W248-10000000*U248-1000000*S248-100000*Q248-10000*O248-1000*M248)/100)</f>
        <v>0</v>
      </c>
      <c r="L248" s="11" t="s">
        <v>13</v>
      </c>
      <c r="M248" s="11">
        <f>INT((ABS(B248)-10000000000*AA248-1000000000*Y248-100000000*W248-10000000*U248-1000000*S248-100000*Q248-10000*O248)/1000)</f>
        <v>0</v>
      </c>
      <c r="N248" s="11" t="s">
        <v>13</v>
      </c>
      <c r="O248" s="11">
        <f>INT((ABS(B248)-10000000000*AA248-1000000000*Y248-100000000*W248-10000000*U248-1000000*S248-100000*Q248)/10000)</f>
        <v>0</v>
      </c>
      <c r="P248" s="11" t="s">
        <v>13</v>
      </c>
      <c r="Q248" s="11">
        <f>INT((ABS(B248)-10000000000*AA248-1000000000*Y248-100000000*W248-10000000*U248-1000000*S248)/100000)</f>
        <v>0</v>
      </c>
      <c r="R248" s="11" t="s">
        <v>13</v>
      </c>
      <c r="S248" s="11">
        <f>INT((ABS(B248)-10000000000*AA248-1000000000*Y248-100000000*W248-10000000*U248)/1000000)</f>
        <v>0</v>
      </c>
      <c r="T248" s="11" t="s">
        <v>13</v>
      </c>
      <c r="U248" s="11">
        <f>INT((ABS(B248)-10000000000*AA248-1000000000*Y248-100000000*W248)/10000000)</f>
        <v>0</v>
      </c>
      <c r="V248" s="11" t="s">
        <v>13</v>
      </c>
      <c r="W248" s="11">
        <f>INT((ABS(B248)-10000000000*AA248-1000000000*Y248)/100000000)</f>
        <v>0</v>
      </c>
      <c r="X248" s="11" t="s">
        <v>13</v>
      </c>
      <c r="Y248" s="11">
        <f>INT((ABS(B248)-10000000000*AA248)/1000000000)</f>
        <v>0</v>
      </c>
      <c r="Z248" s="11" t="s">
        <v>13</v>
      </c>
      <c r="AA248" s="11">
        <f>INT(ABS(B248)/10000000000)</f>
        <v>0</v>
      </c>
    </row>
    <row r="249" spans="2:27" ht="12.75">
      <c r="B249" s="3"/>
      <c r="F249" s="3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2.75">
      <c r="A250" t="s">
        <v>38</v>
      </c>
      <c r="B250" s="4">
        <v>25</v>
      </c>
      <c r="F250" s="3" t="s">
        <v>14</v>
      </c>
      <c r="G250" s="11">
        <f>INT(B250/(2500/1024))</f>
        <v>10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>
      <c r="A251" t="s">
        <v>37</v>
      </c>
      <c r="B251" s="5">
        <v>1626</v>
      </c>
      <c r="F251" s="3" t="s">
        <v>14</v>
      </c>
      <c r="G251" s="11">
        <f>INT(B251/(2500/1024))-256*INT((B251/(2500/1024))/256)</f>
        <v>154</v>
      </c>
      <c r="H251" s="11" t="s">
        <v>13</v>
      </c>
      <c r="I251" s="11">
        <f>INT((B251/(2500/1024))/256)</f>
        <v>2</v>
      </c>
      <c r="J251" s="11"/>
      <c r="K251" s="11"/>
      <c r="L251" s="11"/>
      <c r="M251" s="11"/>
      <c r="N251" s="11"/>
      <c r="O251" s="11"/>
      <c r="P251" s="2"/>
      <c r="W251" s="11"/>
      <c r="X251" s="11"/>
      <c r="Y251" s="11"/>
      <c r="Z251" s="11"/>
      <c r="AA251" s="11"/>
    </row>
    <row r="252" spans="6:16" ht="12.75">
      <c r="F252" s="3" t="s">
        <v>14</v>
      </c>
      <c r="G252" s="11">
        <v>0</v>
      </c>
      <c r="H252" s="11" t="s">
        <v>13</v>
      </c>
      <c r="I252" s="11">
        <v>0</v>
      </c>
      <c r="J252" s="11" t="s">
        <v>13</v>
      </c>
      <c r="K252" s="11">
        <v>0</v>
      </c>
      <c r="L252" s="11" t="s">
        <v>13</v>
      </c>
      <c r="M252" s="11">
        <v>0</v>
      </c>
      <c r="N252" s="11"/>
      <c r="O252" s="11"/>
      <c r="P252" s="2"/>
    </row>
    <row r="253" ht="12.75">
      <c r="F253" s="3"/>
    </row>
    <row r="254" spans="2:6" ht="12.75">
      <c r="B254">
        <f>B13/POWER(2,32)</f>
        <v>0.023283064365386963</v>
      </c>
      <c r="F254" s="3"/>
    </row>
    <row r="255" ht="12.75">
      <c r="F255" s="3"/>
    </row>
    <row r="256" spans="2:14" ht="12.75">
      <c r="B256" s="4"/>
      <c r="F256" s="3"/>
      <c r="G256" s="6"/>
      <c r="H256" s="6"/>
      <c r="I256" s="6"/>
      <c r="J256" s="6"/>
      <c r="K256" s="6"/>
      <c r="L256" s="6"/>
      <c r="M256" s="6"/>
      <c r="N256" s="6"/>
    </row>
    <row r="257" spans="1:29" ht="12.75">
      <c r="A257" s="2" t="s">
        <v>16</v>
      </c>
      <c r="B257" s="4"/>
      <c r="F257" s="3" t="s">
        <v>14</v>
      </c>
      <c r="G257" s="6">
        <f>G11</f>
        <v>0</v>
      </c>
      <c r="H257" s="6"/>
      <c r="I257" s="6"/>
      <c r="J257" s="6"/>
      <c r="K257" s="6"/>
      <c r="L257" s="6"/>
      <c r="M257" s="6"/>
      <c r="N257" s="6"/>
      <c r="AC257" s="2">
        <v>704</v>
      </c>
    </row>
    <row r="258" spans="1:14" ht="12.75">
      <c r="A258" s="2"/>
      <c r="B258" s="4">
        <v>1</v>
      </c>
      <c r="C258" s="9">
        <f>INT(1/B258/B254+0.5)</f>
        <v>43</v>
      </c>
      <c r="D258" s="10">
        <f>C258-4294967296*INT(C258/4294967296)</f>
        <v>43</v>
      </c>
      <c r="E258" s="10"/>
      <c r="F258" s="3" t="s">
        <v>14</v>
      </c>
      <c r="G258" s="6">
        <f>INT(D258-M258*16777216-K258*65536-I258*256)</f>
        <v>43</v>
      </c>
      <c r="H258" s="6" t="s">
        <v>13</v>
      </c>
      <c r="I258" s="6">
        <f>INT((D258-M258*16777216-K258*65536)/256)</f>
        <v>0</v>
      </c>
      <c r="J258" s="6" t="s">
        <v>13</v>
      </c>
      <c r="K258" s="6">
        <f>INT((D258-M258*16777216)/65536)</f>
        <v>0</v>
      </c>
      <c r="L258" s="6" t="s">
        <v>13</v>
      </c>
      <c r="M258" s="6">
        <f>INT(D258/16777216)</f>
        <v>0</v>
      </c>
      <c r="N258" s="6"/>
    </row>
    <row r="259" spans="1:14" ht="12.75">
      <c r="A259" s="3" t="s">
        <v>31</v>
      </c>
      <c r="B259" s="4"/>
      <c r="C259" s="9">
        <f>INT(10/B258/B254+0.5)</f>
        <v>429</v>
      </c>
      <c r="D259" s="10">
        <f aca="true" t="shared" si="55" ref="D259:D268">C259-4294967296*INT(C259/4294967296)</f>
        <v>429</v>
      </c>
      <c r="E259" s="10"/>
      <c r="F259" s="3" t="s">
        <v>14</v>
      </c>
      <c r="G259" s="6">
        <f aca="true" t="shared" si="56" ref="G259:G268">INT(D259-M259*16777216-K259*65536-I259*256)</f>
        <v>173</v>
      </c>
      <c r="H259" s="6" t="s">
        <v>13</v>
      </c>
      <c r="I259" s="6">
        <f aca="true" t="shared" si="57" ref="I259:I268">INT((D259-M259*16777216-K259*65536)/256)</f>
        <v>1</v>
      </c>
      <c r="J259" s="6" t="s">
        <v>13</v>
      </c>
      <c r="K259" s="6">
        <f aca="true" t="shared" si="58" ref="K259:K268">INT((D259-M259*16777216)/65536)</f>
        <v>0</v>
      </c>
      <c r="L259" s="6" t="s">
        <v>13</v>
      </c>
      <c r="M259" s="6">
        <f aca="true" t="shared" si="59" ref="M259:M268">INT(D259/16777216)</f>
        <v>0</v>
      </c>
      <c r="N259" s="6"/>
    </row>
    <row r="260" spans="2:14" ht="12.75">
      <c r="B260" s="4"/>
      <c r="C260" s="9">
        <f>INT(100/B258/B254+0.5)</f>
        <v>4295</v>
      </c>
      <c r="D260" s="10">
        <f t="shared" si="55"/>
        <v>4295</v>
      </c>
      <c r="E260" s="10"/>
      <c r="F260" s="3" t="s">
        <v>14</v>
      </c>
      <c r="G260" s="6">
        <f t="shared" si="56"/>
        <v>199</v>
      </c>
      <c r="H260" s="6" t="s">
        <v>13</v>
      </c>
      <c r="I260" s="6">
        <f t="shared" si="57"/>
        <v>16</v>
      </c>
      <c r="J260" s="6" t="s">
        <v>13</v>
      </c>
      <c r="K260" s="6">
        <f t="shared" si="58"/>
        <v>0</v>
      </c>
      <c r="L260" s="6" t="s">
        <v>13</v>
      </c>
      <c r="M260" s="6">
        <f t="shared" si="59"/>
        <v>0</v>
      </c>
      <c r="N260" s="6"/>
    </row>
    <row r="261" spans="2:14" ht="12.75">
      <c r="B261" s="4"/>
      <c r="C261" s="9">
        <f>INT(1000/B258/B254+0.5)</f>
        <v>42950</v>
      </c>
      <c r="D261" s="10">
        <f t="shared" si="55"/>
        <v>42950</v>
      </c>
      <c r="E261" s="10"/>
      <c r="F261" s="3" t="s">
        <v>14</v>
      </c>
      <c r="G261" s="6">
        <f t="shared" si="56"/>
        <v>198</v>
      </c>
      <c r="H261" s="6" t="s">
        <v>13</v>
      </c>
      <c r="I261" s="6">
        <f t="shared" si="57"/>
        <v>167</v>
      </c>
      <c r="J261" s="6" t="s">
        <v>13</v>
      </c>
      <c r="K261" s="6">
        <f t="shared" si="58"/>
        <v>0</v>
      </c>
      <c r="L261" s="6" t="s">
        <v>13</v>
      </c>
      <c r="M261" s="6">
        <f t="shared" si="59"/>
        <v>0</v>
      </c>
      <c r="N261" s="6"/>
    </row>
    <row r="262" spans="2:14" ht="12.75">
      <c r="B262" s="4"/>
      <c r="C262" s="9">
        <f>INT(10000/B258/B254+0.5)</f>
        <v>429497</v>
      </c>
      <c r="D262" s="10">
        <f t="shared" si="55"/>
        <v>429497</v>
      </c>
      <c r="E262" s="10"/>
      <c r="F262" s="3" t="s">
        <v>14</v>
      </c>
      <c r="G262" s="6">
        <f t="shared" si="56"/>
        <v>185</v>
      </c>
      <c r="H262" s="6" t="s">
        <v>13</v>
      </c>
      <c r="I262" s="6">
        <f t="shared" si="57"/>
        <v>141</v>
      </c>
      <c r="J262" s="6" t="s">
        <v>13</v>
      </c>
      <c r="K262" s="6">
        <f t="shared" si="58"/>
        <v>6</v>
      </c>
      <c r="L262" s="6" t="s">
        <v>13</v>
      </c>
      <c r="M262" s="6">
        <f t="shared" si="59"/>
        <v>0</v>
      </c>
      <c r="N262" s="6"/>
    </row>
    <row r="263" spans="1:14" ht="12.75">
      <c r="A263" s="2"/>
      <c r="B263" s="4"/>
      <c r="C263" s="9">
        <f>INT(100000/B258/B254+0.5)</f>
        <v>4294967</v>
      </c>
      <c r="D263" s="10">
        <f t="shared" si="55"/>
        <v>4294967</v>
      </c>
      <c r="E263" s="10"/>
      <c r="F263" s="3" t="s">
        <v>14</v>
      </c>
      <c r="G263" s="6">
        <f t="shared" si="56"/>
        <v>55</v>
      </c>
      <c r="H263" s="6" t="s">
        <v>13</v>
      </c>
      <c r="I263" s="6">
        <f t="shared" si="57"/>
        <v>137</v>
      </c>
      <c r="J263" s="6" t="s">
        <v>13</v>
      </c>
      <c r="K263" s="6">
        <f t="shared" si="58"/>
        <v>65</v>
      </c>
      <c r="L263" s="6" t="s">
        <v>13</v>
      </c>
      <c r="M263" s="6">
        <f t="shared" si="59"/>
        <v>0</v>
      </c>
      <c r="N263" s="6"/>
    </row>
    <row r="264" spans="2:14" ht="12.75">
      <c r="B264" s="4"/>
      <c r="C264" s="9">
        <f>INT(1000000/B258/B254+0.5)</f>
        <v>42949673</v>
      </c>
      <c r="D264" s="10">
        <f t="shared" si="55"/>
        <v>42949673</v>
      </c>
      <c r="E264" s="10"/>
      <c r="F264" s="3" t="s">
        <v>14</v>
      </c>
      <c r="G264" s="6">
        <f t="shared" si="56"/>
        <v>41</v>
      </c>
      <c r="H264" s="6" t="s">
        <v>13</v>
      </c>
      <c r="I264" s="6">
        <f t="shared" si="57"/>
        <v>92</v>
      </c>
      <c r="J264" s="6" t="s">
        <v>13</v>
      </c>
      <c r="K264" s="6">
        <f t="shared" si="58"/>
        <v>143</v>
      </c>
      <c r="L264" s="6" t="s">
        <v>13</v>
      </c>
      <c r="M264" s="6">
        <f t="shared" si="59"/>
        <v>2</v>
      </c>
      <c r="N264" s="6"/>
    </row>
    <row r="265" spans="2:14" ht="12.75">
      <c r="B265" s="4"/>
      <c r="C265" s="9">
        <f>INT(10000000/B258/B254+0.5)</f>
        <v>429496730</v>
      </c>
      <c r="D265" s="10">
        <f t="shared" si="55"/>
        <v>429496730</v>
      </c>
      <c r="E265" s="10"/>
      <c r="F265" s="3" t="s">
        <v>14</v>
      </c>
      <c r="G265" s="6">
        <f t="shared" si="56"/>
        <v>154</v>
      </c>
      <c r="H265" s="6" t="s">
        <v>13</v>
      </c>
      <c r="I265" s="6">
        <f t="shared" si="57"/>
        <v>153</v>
      </c>
      <c r="J265" s="6" t="s">
        <v>13</v>
      </c>
      <c r="K265" s="6">
        <f t="shared" si="58"/>
        <v>153</v>
      </c>
      <c r="L265" s="6" t="s">
        <v>13</v>
      </c>
      <c r="M265" s="6">
        <f t="shared" si="59"/>
        <v>25</v>
      </c>
      <c r="N265" s="6"/>
    </row>
    <row r="266" spans="2:14" ht="12.75">
      <c r="B266" s="4"/>
      <c r="C266" s="9">
        <f>INT(100000000/B258/B254+0.5)</f>
        <v>4294967296</v>
      </c>
      <c r="D266" s="10">
        <f t="shared" si="55"/>
        <v>0</v>
      </c>
      <c r="E266" s="10"/>
      <c r="F266" s="3" t="s">
        <v>14</v>
      </c>
      <c r="G266" s="6">
        <f t="shared" si="56"/>
        <v>0</v>
      </c>
      <c r="H266" s="6" t="s">
        <v>13</v>
      </c>
      <c r="I266" s="6">
        <f t="shared" si="57"/>
        <v>0</v>
      </c>
      <c r="J266" s="6" t="s">
        <v>13</v>
      </c>
      <c r="K266" s="6">
        <f t="shared" si="58"/>
        <v>0</v>
      </c>
      <c r="L266" s="6" t="s">
        <v>13</v>
      </c>
      <c r="M266" s="6">
        <f t="shared" si="59"/>
        <v>0</v>
      </c>
      <c r="N266" s="6"/>
    </row>
    <row r="267" spans="2:14" ht="12.75">
      <c r="B267" s="5"/>
      <c r="C267" s="9">
        <f>INT(1000000000/B258/B254+0.5)</f>
        <v>42949672960</v>
      </c>
      <c r="D267" s="10">
        <f t="shared" si="55"/>
        <v>0</v>
      </c>
      <c r="E267" s="10"/>
      <c r="F267" s="3" t="s">
        <v>14</v>
      </c>
      <c r="G267" s="6">
        <f t="shared" si="56"/>
        <v>0</v>
      </c>
      <c r="H267" s="6" t="s">
        <v>13</v>
      </c>
      <c r="I267" s="6">
        <f t="shared" si="57"/>
        <v>0</v>
      </c>
      <c r="J267" s="6" t="s">
        <v>13</v>
      </c>
      <c r="K267" s="6">
        <f t="shared" si="58"/>
        <v>0</v>
      </c>
      <c r="L267" s="6" t="s">
        <v>13</v>
      </c>
      <c r="M267" s="6">
        <f t="shared" si="59"/>
        <v>0</v>
      </c>
      <c r="N267" s="6"/>
    </row>
    <row r="268" spans="2:14" ht="12.75">
      <c r="B268" s="5"/>
      <c r="C268" s="9">
        <f>INT(10000000000/B258/B254+0.5)</f>
        <v>429496729600</v>
      </c>
      <c r="D268" s="10">
        <f t="shared" si="55"/>
        <v>0</v>
      </c>
      <c r="E268" s="10"/>
      <c r="F268" s="3" t="s">
        <v>14</v>
      </c>
      <c r="G268" s="6">
        <f t="shared" si="56"/>
        <v>0</v>
      </c>
      <c r="H268" s="6" t="s">
        <v>13</v>
      </c>
      <c r="I268" s="6">
        <f t="shared" si="57"/>
        <v>0</v>
      </c>
      <c r="J268" s="6" t="s">
        <v>13</v>
      </c>
      <c r="K268" s="6">
        <f t="shared" si="58"/>
        <v>0</v>
      </c>
      <c r="L268" s="6" t="s">
        <v>13</v>
      </c>
      <c r="M268" s="6">
        <f t="shared" si="59"/>
        <v>0</v>
      </c>
      <c r="N268" s="6"/>
    </row>
    <row r="269" spans="2:8" ht="12.75">
      <c r="B269" s="5"/>
      <c r="F269" s="3" t="s">
        <v>14</v>
      </c>
      <c r="G269" s="11">
        <f>IF(B270&lt;0,1,0)+IF(B270&gt;0,2,0)</f>
        <v>0</v>
      </c>
      <c r="H269" s="11"/>
    </row>
    <row r="270" spans="1:27" ht="12.75">
      <c r="A270" t="s">
        <v>0</v>
      </c>
      <c r="B270" s="4">
        <v>0</v>
      </c>
      <c r="F270" s="3" t="s">
        <v>14</v>
      </c>
      <c r="G270" s="11">
        <f>ABS(B270)-10000000000*AA270-1000000000*Y270-100000000*W270-10000000*U270-1000000*S270-100000*Q270-10000*O270-1000*M270-100*K270-I270*10</f>
        <v>0</v>
      </c>
      <c r="H270" s="11" t="s">
        <v>13</v>
      </c>
      <c r="I270" s="11">
        <f>INT((ABS(B270)-10000000000*AA270-1000000000*Y270-100000000*W270-10000000*U270-1000000*S270-100000*Q270-10000*O270-1000*M270-100*K270)/10)</f>
        <v>0</v>
      </c>
      <c r="J270" s="11" t="s">
        <v>13</v>
      </c>
      <c r="K270" s="11">
        <f>INT((ABS(B270)-10000000000*AA270-1000000000*Y270-100000000*W270-10000000*U270-1000000*S270-100000*Q270-10000*O270-1000*M270)/100)</f>
        <v>0</v>
      </c>
      <c r="L270" s="11" t="s">
        <v>13</v>
      </c>
      <c r="M270" s="11">
        <f>INT((ABS(B270)-10000000000*AA270-1000000000*Y270-100000000*W270-10000000*U270-1000000*S270-100000*Q270-10000*O270)/1000)</f>
        <v>0</v>
      </c>
      <c r="N270" s="11" t="s">
        <v>13</v>
      </c>
      <c r="O270" s="11">
        <f>INT((ABS(B270)-10000000000*AA270-1000000000*Y270-100000000*W270-10000000*U270-1000000*S270-100000*Q270)/10000)</f>
        <v>0</v>
      </c>
      <c r="P270" s="11" t="s">
        <v>13</v>
      </c>
      <c r="Q270" s="11">
        <f>INT((ABS(B270)-10000000000*AA270-1000000000*Y270-100000000*W270-10000000*U270-1000000*S270)/100000)</f>
        <v>0</v>
      </c>
      <c r="R270" s="11" t="s">
        <v>13</v>
      </c>
      <c r="S270" s="11">
        <f>INT((ABS(B270)-10000000000*AA270-1000000000*Y270-100000000*W270-10000000*U270)/1000000)</f>
        <v>0</v>
      </c>
      <c r="T270" s="11" t="s">
        <v>13</v>
      </c>
      <c r="U270" s="11">
        <f>INT((ABS(B270)-10000000000*AA270-1000000000*Y270-100000000*W270)/10000000)</f>
        <v>0</v>
      </c>
      <c r="V270" s="11" t="s">
        <v>13</v>
      </c>
      <c r="W270" s="11">
        <f>INT((ABS(B270)-10000000000*AA270-1000000000*Y270)/100000000)</f>
        <v>0</v>
      </c>
      <c r="X270" s="11" t="s">
        <v>13</v>
      </c>
      <c r="Y270" s="11">
        <f>INT((ABS(B270)-10000000000*AA270)/1000000000)</f>
        <v>0</v>
      </c>
      <c r="Z270" s="11" t="s">
        <v>13</v>
      </c>
      <c r="AA270" s="11">
        <f>INT(ABS(B270)/10000000000)</f>
        <v>0</v>
      </c>
    </row>
    <row r="271" spans="2:27" ht="12.75">
      <c r="B271" s="3"/>
      <c r="F271" s="3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>
      <c r="A272" t="s">
        <v>38</v>
      </c>
      <c r="B272" s="4">
        <v>25</v>
      </c>
      <c r="F272" s="3" t="s">
        <v>14</v>
      </c>
      <c r="G272" s="11">
        <f>INT(B272/(2500/1024))</f>
        <v>10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2.75">
      <c r="A273" t="s">
        <v>37</v>
      </c>
      <c r="B273" s="5">
        <v>1626</v>
      </c>
      <c r="F273" s="3" t="s">
        <v>14</v>
      </c>
      <c r="G273" s="11">
        <f>INT(B273/(2500/1024))-256*INT((B273/(2500/1024))/256)</f>
        <v>154</v>
      </c>
      <c r="H273" s="11" t="s">
        <v>13</v>
      </c>
      <c r="I273" s="11">
        <f>INT((B273/(2500/1024))/256)</f>
        <v>2</v>
      </c>
      <c r="J273" s="11"/>
      <c r="K273" s="11"/>
      <c r="L273" s="11"/>
      <c r="M273" s="11"/>
      <c r="N273" s="11"/>
      <c r="O273" s="11"/>
      <c r="P273" s="2"/>
      <c r="W273" s="11"/>
      <c r="X273" s="11"/>
      <c r="Y273" s="11"/>
      <c r="Z273" s="11"/>
      <c r="AA273" s="11"/>
    </row>
    <row r="274" spans="6:16" ht="12.75">
      <c r="F274" s="3" t="s">
        <v>14</v>
      </c>
      <c r="G274" s="11">
        <v>0</v>
      </c>
      <c r="H274" s="11" t="s">
        <v>13</v>
      </c>
      <c r="I274" s="11">
        <v>0</v>
      </c>
      <c r="J274" s="11" t="s">
        <v>13</v>
      </c>
      <c r="K274" s="11">
        <v>0</v>
      </c>
      <c r="L274" s="11" t="s">
        <v>13</v>
      </c>
      <c r="M274" s="11">
        <v>0</v>
      </c>
      <c r="N274" s="11"/>
      <c r="O274" s="11"/>
      <c r="P274" s="2"/>
    </row>
    <row r="275" ht="12.75">
      <c r="F275" s="3"/>
    </row>
    <row r="276" spans="2:6" ht="12.75">
      <c r="B276">
        <f>B13/POWER(2,32)</f>
        <v>0.023283064365386963</v>
      </c>
      <c r="F276" s="3"/>
    </row>
    <row r="277" ht="12.75">
      <c r="F277" s="3"/>
    </row>
    <row r="278" spans="2:14" ht="12.75">
      <c r="B278" s="4"/>
      <c r="F278" s="3"/>
      <c r="G278" s="6"/>
      <c r="H278" s="6"/>
      <c r="I278" s="6"/>
      <c r="J278" s="6"/>
      <c r="K278" s="6"/>
      <c r="L278" s="6"/>
      <c r="M278" s="6"/>
      <c r="N278" s="6"/>
    </row>
    <row r="279" spans="1:29" ht="12.75">
      <c r="A279" s="2" t="s">
        <v>17</v>
      </c>
      <c r="B279" s="4"/>
      <c r="F279" s="3" t="s">
        <v>14</v>
      </c>
      <c r="G279" s="6">
        <f>G11</f>
        <v>0</v>
      </c>
      <c r="H279" s="6"/>
      <c r="I279" s="6"/>
      <c r="J279" s="6"/>
      <c r="K279" s="6"/>
      <c r="L279" s="6"/>
      <c r="M279" s="6"/>
      <c r="N279" s="6"/>
      <c r="AC279" s="2">
        <v>768</v>
      </c>
    </row>
    <row r="280" spans="1:14" ht="12.75">
      <c r="A280" s="2"/>
      <c r="B280" s="4">
        <v>1</v>
      </c>
      <c r="C280" s="9">
        <f>INT(1/B280/B276+0.5)</f>
        <v>43</v>
      </c>
      <c r="D280" s="10">
        <f>C280-4294967296*INT(C280/4294967296)</f>
        <v>43</v>
      </c>
      <c r="E280" s="10"/>
      <c r="F280" s="3" t="s">
        <v>14</v>
      </c>
      <c r="G280" s="6">
        <f>INT(D280-M280*16777216-K280*65536-I280*256)</f>
        <v>43</v>
      </c>
      <c r="H280" s="6" t="s">
        <v>13</v>
      </c>
      <c r="I280" s="6">
        <f>INT((D280-M280*16777216-K280*65536)/256)</f>
        <v>0</v>
      </c>
      <c r="J280" s="6" t="s">
        <v>13</v>
      </c>
      <c r="K280" s="6">
        <f>INT((D280-M280*16777216)/65536)</f>
        <v>0</v>
      </c>
      <c r="L280" s="6" t="s">
        <v>13</v>
      </c>
      <c r="M280" s="6">
        <f>INT(D280/16777216)</f>
        <v>0</v>
      </c>
      <c r="N280" s="6"/>
    </row>
    <row r="281" spans="1:14" ht="12.75">
      <c r="A281" s="3" t="s">
        <v>31</v>
      </c>
      <c r="B281" s="4"/>
      <c r="C281" s="9">
        <f>INT(10/B280/B276+0.5)</f>
        <v>429</v>
      </c>
      <c r="D281" s="10">
        <f aca="true" t="shared" si="60" ref="D281:D290">C281-4294967296*INT(C281/4294967296)</f>
        <v>429</v>
      </c>
      <c r="E281" s="10"/>
      <c r="F281" s="3" t="s">
        <v>14</v>
      </c>
      <c r="G281" s="6">
        <f aca="true" t="shared" si="61" ref="G281:G290">INT(D281-M281*16777216-K281*65536-I281*256)</f>
        <v>173</v>
      </c>
      <c r="H281" s="6" t="s">
        <v>13</v>
      </c>
      <c r="I281" s="6">
        <f aca="true" t="shared" si="62" ref="I281:I290">INT((D281-M281*16777216-K281*65536)/256)</f>
        <v>1</v>
      </c>
      <c r="J281" s="6" t="s">
        <v>13</v>
      </c>
      <c r="K281" s="6">
        <f aca="true" t="shared" si="63" ref="K281:K290">INT((D281-M281*16777216)/65536)</f>
        <v>0</v>
      </c>
      <c r="L281" s="6" t="s">
        <v>13</v>
      </c>
      <c r="M281" s="6">
        <f aca="true" t="shared" si="64" ref="M281:M290">INT(D281/16777216)</f>
        <v>0</v>
      </c>
      <c r="N281" s="6"/>
    </row>
    <row r="282" spans="2:14" ht="12.75">
      <c r="B282" s="4"/>
      <c r="C282" s="9">
        <f>INT(100/B280/B276+0.5)</f>
        <v>4295</v>
      </c>
      <c r="D282" s="10">
        <f t="shared" si="60"/>
        <v>4295</v>
      </c>
      <c r="E282" s="10"/>
      <c r="F282" s="3" t="s">
        <v>14</v>
      </c>
      <c r="G282" s="6">
        <f t="shared" si="61"/>
        <v>199</v>
      </c>
      <c r="H282" s="6" t="s">
        <v>13</v>
      </c>
      <c r="I282" s="6">
        <f t="shared" si="62"/>
        <v>16</v>
      </c>
      <c r="J282" s="6" t="s">
        <v>13</v>
      </c>
      <c r="K282" s="6">
        <f t="shared" si="63"/>
        <v>0</v>
      </c>
      <c r="L282" s="6" t="s">
        <v>13</v>
      </c>
      <c r="M282" s="6">
        <f t="shared" si="64"/>
        <v>0</v>
      </c>
      <c r="N282" s="6"/>
    </row>
    <row r="283" spans="2:14" ht="12.75">
      <c r="B283" s="4"/>
      <c r="C283" s="9">
        <f>INT(1000/B280/B276+0.5)</f>
        <v>42950</v>
      </c>
      <c r="D283" s="10">
        <f t="shared" si="60"/>
        <v>42950</v>
      </c>
      <c r="E283" s="10"/>
      <c r="F283" s="3" t="s">
        <v>14</v>
      </c>
      <c r="G283" s="6">
        <f t="shared" si="61"/>
        <v>198</v>
      </c>
      <c r="H283" s="6" t="s">
        <v>13</v>
      </c>
      <c r="I283" s="6">
        <f t="shared" si="62"/>
        <v>167</v>
      </c>
      <c r="J283" s="6" t="s">
        <v>13</v>
      </c>
      <c r="K283" s="6">
        <f t="shared" si="63"/>
        <v>0</v>
      </c>
      <c r="L283" s="6" t="s">
        <v>13</v>
      </c>
      <c r="M283" s="6">
        <f t="shared" si="64"/>
        <v>0</v>
      </c>
      <c r="N283" s="6"/>
    </row>
    <row r="284" spans="2:14" ht="12.75">
      <c r="B284" s="4"/>
      <c r="C284" s="9">
        <f>INT(10000/B280/B276+0.5)</f>
        <v>429497</v>
      </c>
      <c r="D284" s="10">
        <f t="shared" si="60"/>
        <v>429497</v>
      </c>
      <c r="E284" s="10"/>
      <c r="F284" s="3" t="s">
        <v>14</v>
      </c>
      <c r="G284" s="6">
        <f t="shared" si="61"/>
        <v>185</v>
      </c>
      <c r="H284" s="6" t="s">
        <v>13</v>
      </c>
      <c r="I284" s="6">
        <f t="shared" si="62"/>
        <v>141</v>
      </c>
      <c r="J284" s="6" t="s">
        <v>13</v>
      </c>
      <c r="K284" s="6">
        <f t="shared" si="63"/>
        <v>6</v>
      </c>
      <c r="L284" s="6" t="s">
        <v>13</v>
      </c>
      <c r="M284" s="6">
        <f t="shared" si="64"/>
        <v>0</v>
      </c>
      <c r="N284" s="6"/>
    </row>
    <row r="285" spans="1:14" ht="12.75">
      <c r="A285" s="2"/>
      <c r="B285" s="4"/>
      <c r="C285" s="9">
        <f>INT(100000/B280/B276+0.5)</f>
        <v>4294967</v>
      </c>
      <c r="D285" s="10">
        <f t="shared" si="60"/>
        <v>4294967</v>
      </c>
      <c r="E285" s="10"/>
      <c r="F285" s="3" t="s">
        <v>14</v>
      </c>
      <c r="G285" s="6">
        <f t="shared" si="61"/>
        <v>55</v>
      </c>
      <c r="H285" s="6" t="s">
        <v>13</v>
      </c>
      <c r="I285" s="6">
        <f t="shared" si="62"/>
        <v>137</v>
      </c>
      <c r="J285" s="6" t="s">
        <v>13</v>
      </c>
      <c r="K285" s="6">
        <f t="shared" si="63"/>
        <v>65</v>
      </c>
      <c r="L285" s="6" t="s">
        <v>13</v>
      </c>
      <c r="M285" s="6">
        <f t="shared" si="64"/>
        <v>0</v>
      </c>
      <c r="N285" s="6"/>
    </row>
    <row r="286" spans="2:14" ht="12.75">
      <c r="B286" s="4"/>
      <c r="C286" s="9">
        <f>INT(1000000/B280/B276+0.5)</f>
        <v>42949673</v>
      </c>
      <c r="D286" s="10">
        <f t="shared" si="60"/>
        <v>42949673</v>
      </c>
      <c r="E286" s="10"/>
      <c r="F286" s="3" t="s">
        <v>14</v>
      </c>
      <c r="G286" s="6">
        <f t="shared" si="61"/>
        <v>41</v>
      </c>
      <c r="H286" s="6" t="s">
        <v>13</v>
      </c>
      <c r="I286" s="6">
        <f t="shared" si="62"/>
        <v>92</v>
      </c>
      <c r="J286" s="6" t="s">
        <v>13</v>
      </c>
      <c r="K286" s="6">
        <f t="shared" si="63"/>
        <v>143</v>
      </c>
      <c r="L286" s="6" t="s">
        <v>13</v>
      </c>
      <c r="M286" s="6">
        <f t="shared" si="64"/>
        <v>2</v>
      </c>
      <c r="N286" s="6"/>
    </row>
    <row r="287" spans="2:14" ht="12.75">
      <c r="B287" s="4"/>
      <c r="C287" s="9">
        <f>INT(10000000/B280/B276+0.5)</f>
        <v>429496730</v>
      </c>
      <c r="D287" s="10">
        <f t="shared" si="60"/>
        <v>429496730</v>
      </c>
      <c r="E287" s="10"/>
      <c r="F287" s="3" t="s">
        <v>14</v>
      </c>
      <c r="G287" s="6">
        <f t="shared" si="61"/>
        <v>154</v>
      </c>
      <c r="H287" s="6" t="s">
        <v>13</v>
      </c>
      <c r="I287" s="6">
        <f t="shared" si="62"/>
        <v>153</v>
      </c>
      <c r="J287" s="6" t="s">
        <v>13</v>
      </c>
      <c r="K287" s="6">
        <f t="shared" si="63"/>
        <v>153</v>
      </c>
      <c r="L287" s="6" t="s">
        <v>13</v>
      </c>
      <c r="M287" s="6">
        <f t="shared" si="64"/>
        <v>25</v>
      </c>
      <c r="N287" s="6"/>
    </row>
    <row r="288" spans="2:14" ht="12.75">
      <c r="B288" s="4"/>
      <c r="C288" s="9">
        <f>INT(100000000/B280/B276+0.5)</f>
        <v>4294967296</v>
      </c>
      <c r="D288" s="10">
        <f t="shared" si="60"/>
        <v>0</v>
      </c>
      <c r="E288" s="10"/>
      <c r="F288" s="3" t="s">
        <v>14</v>
      </c>
      <c r="G288" s="6">
        <f t="shared" si="61"/>
        <v>0</v>
      </c>
      <c r="H288" s="6" t="s">
        <v>13</v>
      </c>
      <c r="I288" s="6">
        <f t="shared" si="62"/>
        <v>0</v>
      </c>
      <c r="J288" s="6" t="s">
        <v>13</v>
      </c>
      <c r="K288" s="6">
        <f t="shared" si="63"/>
        <v>0</v>
      </c>
      <c r="L288" s="6" t="s">
        <v>13</v>
      </c>
      <c r="M288" s="6">
        <f t="shared" si="64"/>
        <v>0</v>
      </c>
      <c r="N288" s="6"/>
    </row>
    <row r="289" spans="2:14" ht="12.75">
      <c r="B289" s="5"/>
      <c r="C289" s="9">
        <f>INT(1000000000/B280/B276+0.5)</f>
        <v>42949672960</v>
      </c>
      <c r="D289" s="10">
        <f t="shared" si="60"/>
        <v>0</v>
      </c>
      <c r="E289" s="10"/>
      <c r="F289" s="3" t="s">
        <v>14</v>
      </c>
      <c r="G289" s="6">
        <f t="shared" si="61"/>
        <v>0</v>
      </c>
      <c r="H289" s="6" t="s">
        <v>13</v>
      </c>
      <c r="I289" s="6">
        <f t="shared" si="62"/>
        <v>0</v>
      </c>
      <c r="J289" s="6" t="s">
        <v>13</v>
      </c>
      <c r="K289" s="6">
        <f t="shared" si="63"/>
        <v>0</v>
      </c>
      <c r="L289" s="6" t="s">
        <v>13</v>
      </c>
      <c r="M289" s="6">
        <f t="shared" si="64"/>
        <v>0</v>
      </c>
      <c r="N289" s="6"/>
    </row>
    <row r="290" spans="2:14" ht="12.75">
      <c r="B290" s="5"/>
      <c r="C290" s="9">
        <f>INT(10000000000/B280/B276+0.5)</f>
        <v>429496729600</v>
      </c>
      <c r="D290" s="10">
        <f t="shared" si="60"/>
        <v>0</v>
      </c>
      <c r="E290" s="10"/>
      <c r="F290" s="3" t="s">
        <v>14</v>
      </c>
      <c r="G290" s="6">
        <f t="shared" si="61"/>
        <v>0</v>
      </c>
      <c r="H290" s="6" t="s">
        <v>13</v>
      </c>
      <c r="I290" s="6">
        <f t="shared" si="62"/>
        <v>0</v>
      </c>
      <c r="J290" s="6" t="s">
        <v>13</v>
      </c>
      <c r="K290" s="6">
        <f t="shared" si="63"/>
        <v>0</v>
      </c>
      <c r="L290" s="6" t="s">
        <v>13</v>
      </c>
      <c r="M290" s="6">
        <f t="shared" si="64"/>
        <v>0</v>
      </c>
      <c r="N290" s="6"/>
    </row>
    <row r="291" spans="2:8" ht="12.75">
      <c r="B291" s="5"/>
      <c r="F291" s="3" t="s">
        <v>14</v>
      </c>
      <c r="G291" s="11">
        <f>IF(B292&lt;0,1,0)+IF(B292&gt;0,2,0)</f>
        <v>0</v>
      </c>
      <c r="H291" s="11"/>
    </row>
    <row r="292" spans="1:27" ht="12.75">
      <c r="A292" t="s">
        <v>0</v>
      </c>
      <c r="B292" s="4">
        <v>0</v>
      </c>
      <c r="F292" s="3" t="s">
        <v>14</v>
      </c>
      <c r="G292" s="11">
        <f>ABS(B292)-10000000000*AA292-1000000000*Y292-100000000*W292-10000000*U292-1000000*S292-100000*Q292-10000*O292-1000*M292-100*K292-I292*10</f>
        <v>0</v>
      </c>
      <c r="H292" s="11" t="s">
        <v>13</v>
      </c>
      <c r="I292" s="11">
        <f>INT((ABS(B292)-10000000000*AA292-1000000000*Y292-100000000*W292-10000000*U292-1000000*S292-100000*Q292-10000*O292-1000*M292-100*K292)/10)</f>
        <v>0</v>
      </c>
      <c r="J292" s="11" t="s">
        <v>13</v>
      </c>
      <c r="K292" s="11">
        <f>INT((ABS(B292)-10000000000*AA292-1000000000*Y292-100000000*W292-10000000*U292-1000000*S292-100000*Q292-10000*O292-1000*M292)/100)</f>
        <v>0</v>
      </c>
      <c r="L292" s="11" t="s">
        <v>13</v>
      </c>
      <c r="M292" s="11">
        <f>INT((ABS(B292)-10000000000*AA292-1000000000*Y292-100000000*W292-10000000*U292-1000000*S292-100000*Q292-10000*O292)/1000)</f>
        <v>0</v>
      </c>
      <c r="N292" s="11" t="s">
        <v>13</v>
      </c>
      <c r="O292" s="11">
        <f>INT((ABS(B292)-10000000000*AA292-1000000000*Y292-100000000*W292-10000000*U292-1000000*S292-100000*Q292)/10000)</f>
        <v>0</v>
      </c>
      <c r="P292" s="11" t="s">
        <v>13</v>
      </c>
      <c r="Q292" s="11">
        <f>INT((ABS(B292)-10000000000*AA292-1000000000*Y292-100000000*W292-10000000*U292-1000000*S292)/100000)</f>
        <v>0</v>
      </c>
      <c r="R292" s="11" t="s">
        <v>13</v>
      </c>
      <c r="S292" s="11">
        <f>INT((ABS(B292)-10000000000*AA292-1000000000*Y292-100000000*W292-10000000*U292)/1000000)</f>
        <v>0</v>
      </c>
      <c r="T292" s="11" t="s">
        <v>13</v>
      </c>
      <c r="U292" s="11">
        <f>INT((ABS(B292)-10000000000*AA292-1000000000*Y292-100000000*W292)/10000000)</f>
        <v>0</v>
      </c>
      <c r="V292" s="11" t="s">
        <v>13</v>
      </c>
      <c r="W292" s="11">
        <f>INT((ABS(B292)-10000000000*AA292-1000000000*Y292)/100000000)</f>
        <v>0</v>
      </c>
      <c r="X292" s="11" t="s">
        <v>13</v>
      </c>
      <c r="Y292" s="11">
        <f>INT((ABS(B292)-10000000000*AA292)/1000000000)</f>
        <v>0</v>
      </c>
      <c r="Z292" s="11" t="s">
        <v>13</v>
      </c>
      <c r="AA292" s="11">
        <f>INT(ABS(B292)/10000000000)</f>
        <v>0</v>
      </c>
    </row>
    <row r="293" spans="2:27" ht="12.75">
      <c r="B293" s="3"/>
      <c r="F293" s="3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2.75">
      <c r="A294" t="s">
        <v>38</v>
      </c>
      <c r="B294" s="4">
        <v>25</v>
      </c>
      <c r="F294" s="3" t="s">
        <v>14</v>
      </c>
      <c r="G294" s="11">
        <f>INT(B294/(2500/1024))</f>
        <v>10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>
      <c r="A295" t="s">
        <v>37</v>
      </c>
      <c r="B295" s="5">
        <v>1626</v>
      </c>
      <c r="F295" s="3" t="s">
        <v>14</v>
      </c>
      <c r="G295" s="11">
        <f>INT(B295/(2500/1024))-256*INT((B295/(2500/1024))/256)</f>
        <v>154</v>
      </c>
      <c r="H295" s="11" t="s">
        <v>13</v>
      </c>
      <c r="I295" s="11">
        <f>INT((B295/(2500/1024))/256)</f>
        <v>2</v>
      </c>
      <c r="J295" s="11"/>
      <c r="K295" s="11"/>
      <c r="L295" s="11"/>
      <c r="M295" s="11"/>
      <c r="N295" s="11"/>
      <c r="O295" s="11"/>
      <c r="P295" s="2"/>
      <c r="W295" s="11"/>
      <c r="X295" s="11"/>
      <c r="Y295" s="11"/>
      <c r="Z295" s="11"/>
      <c r="AA295" s="11"/>
    </row>
    <row r="296" spans="6:16" ht="12.75">
      <c r="F296" s="3" t="s">
        <v>14</v>
      </c>
      <c r="G296" s="11">
        <v>0</v>
      </c>
      <c r="H296" s="11" t="s">
        <v>13</v>
      </c>
      <c r="I296" s="11">
        <v>0</v>
      </c>
      <c r="J296" s="11" t="s">
        <v>13</v>
      </c>
      <c r="K296" s="11">
        <v>0</v>
      </c>
      <c r="L296" s="11" t="s">
        <v>13</v>
      </c>
      <c r="M296" s="11">
        <v>0</v>
      </c>
      <c r="N296" s="11"/>
      <c r="O296" s="11"/>
      <c r="P296" s="2"/>
    </row>
    <row r="297" ht="12.75">
      <c r="F297" s="3"/>
    </row>
    <row r="298" spans="2:6" ht="12.75">
      <c r="B298">
        <f>B13/POWER(2,32)</f>
        <v>0.023283064365386963</v>
      </c>
      <c r="F298" s="3"/>
    </row>
    <row r="299" ht="12.75">
      <c r="F299" s="3"/>
    </row>
    <row r="300" spans="2:14" ht="12.75">
      <c r="B300" s="4"/>
      <c r="F300" s="3"/>
      <c r="G300" s="6"/>
      <c r="H300" s="6"/>
      <c r="I300" s="6"/>
      <c r="J300" s="6"/>
      <c r="K300" s="6"/>
      <c r="L300" s="6"/>
      <c r="M300" s="6"/>
      <c r="N300" s="6"/>
    </row>
    <row r="301" spans="1:29" ht="12.75">
      <c r="A301" s="2" t="s">
        <v>18</v>
      </c>
      <c r="B301" s="4"/>
      <c r="F301" s="3" t="s">
        <v>14</v>
      </c>
      <c r="G301" s="6">
        <f>G11</f>
        <v>0</v>
      </c>
      <c r="H301" s="6"/>
      <c r="I301" s="6"/>
      <c r="J301" s="6"/>
      <c r="K301" s="6"/>
      <c r="L301" s="6"/>
      <c r="M301" s="6"/>
      <c r="N301" s="6"/>
      <c r="AC301" s="2">
        <v>832</v>
      </c>
    </row>
    <row r="302" spans="1:14" ht="12.75">
      <c r="A302" s="2"/>
      <c r="B302" s="4">
        <v>1</v>
      </c>
      <c r="C302" s="9">
        <f>INT(1/B302/B298+0.5)</f>
        <v>43</v>
      </c>
      <c r="D302" s="10">
        <f>C302-4294967296*INT(C302/4294967296)</f>
        <v>43</v>
      </c>
      <c r="E302" s="10"/>
      <c r="F302" s="3" t="s">
        <v>14</v>
      </c>
      <c r="G302" s="6">
        <f>INT(D302-M302*16777216-K302*65536-I302*256)</f>
        <v>43</v>
      </c>
      <c r="H302" s="6" t="s">
        <v>13</v>
      </c>
      <c r="I302" s="6">
        <f>INT((D302-M302*16777216-K302*65536)/256)</f>
        <v>0</v>
      </c>
      <c r="J302" s="6" t="s">
        <v>13</v>
      </c>
      <c r="K302" s="6">
        <f>INT((D302-M302*16777216)/65536)</f>
        <v>0</v>
      </c>
      <c r="L302" s="6" t="s">
        <v>13</v>
      </c>
      <c r="M302" s="6">
        <f>INT(D302/16777216)</f>
        <v>0</v>
      </c>
      <c r="N302" s="6"/>
    </row>
    <row r="303" spans="1:14" ht="12.75">
      <c r="A303" s="3" t="s">
        <v>31</v>
      </c>
      <c r="B303" s="4"/>
      <c r="C303" s="9">
        <f>INT(10/B302/B298+0.5)</f>
        <v>429</v>
      </c>
      <c r="D303" s="10">
        <f aca="true" t="shared" si="65" ref="D303:D312">C303-4294967296*INT(C303/4294967296)</f>
        <v>429</v>
      </c>
      <c r="E303" s="10"/>
      <c r="F303" s="3" t="s">
        <v>14</v>
      </c>
      <c r="G303" s="6">
        <f aca="true" t="shared" si="66" ref="G303:G312">INT(D303-M303*16777216-K303*65536-I303*256)</f>
        <v>173</v>
      </c>
      <c r="H303" s="6" t="s">
        <v>13</v>
      </c>
      <c r="I303" s="6">
        <f aca="true" t="shared" si="67" ref="I303:I312">INT((D303-M303*16777216-K303*65536)/256)</f>
        <v>1</v>
      </c>
      <c r="J303" s="6" t="s">
        <v>13</v>
      </c>
      <c r="K303" s="6">
        <f aca="true" t="shared" si="68" ref="K303:K312">INT((D303-M303*16777216)/65536)</f>
        <v>0</v>
      </c>
      <c r="L303" s="6" t="s">
        <v>13</v>
      </c>
      <c r="M303" s="6">
        <f aca="true" t="shared" si="69" ref="M303:M312">INT(D303/16777216)</f>
        <v>0</v>
      </c>
      <c r="N303" s="6"/>
    </row>
    <row r="304" spans="2:14" ht="12.75">
      <c r="B304" s="4"/>
      <c r="C304" s="9">
        <f>INT(100/B302/B298+0.5)</f>
        <v>4295</v>
      </c>
      <c r="D304" s="10">
        <f t="shared" si="65"/>
        <v>4295</v>
      </c>
      <c r="E304" s="10"/>
      <c r="F304" s="3" t="s">
        <v>14</v>
      </c>
      <c r="G304" s="6">
        <f t="shared" si="66"/>
        <v>199</v>
      </c>
      <c r="H304" s="6" t="s">
        <v>13</v>
      </c>
      <c r="I304" s="6">
        <f t="shared" si="67"/>
        <v>16</v>
      </c>
      <c r="J304" s="6" t="s">
        <v>13</v>
      </c>
      <c r="K304" s="6">
        <f t="shared" si="68"/>
        <v>0</v>
      </c>
      <c r="L304" s="6" t="s">
        <v>13</v>
      </c>
      <c r="M304" s="6">
        <f t="shared" si="69"/>
        <v>0</v>
      </c>
      <c r="N304" s="6"/>
    </row>
    <row r="305" spans="2:14" ht="12.75">
      <c r="B305" s="4"/>
      <c r="C305" s="9">
        <f>INT(1000/B302/B298+0.5)</f>
        <v>42950</v>
      </c>
      <c r="D305" s="10">
        <f t="shared" si="65"/>
        <v>42950</v>
      </c>
      <c r="E305" s="10"/>
      <c r="F305" s="3" t="s">
        <v>14</v>
      </c>
      <c r="G305" s="6">
        <f t="shared" si="66"/>
        <v>198</v>
      </c>
      <c r="H305" s="6" t="s">
        <v>13</v>
      </c>
      <c r="I305" s="6">
        <f t="shared" si="67"/>
        <v>167</v>
      </c>
      <c r="J305" s="6" t="s">
        <v>13</v>
      </c>
      <c r="K305" s="6">
        <f t="shared" si="68"/>
        <v>0</v>
      </c>
      <c r="L305" s="6" t="s">
        <v>13</v>
      </c>
      <c r="M305" s="6">
        <f t="shared" si="69"/>
        <v>0</v>
      </c>
      <c r="N305" s="6"/>
    </row>
    <row r="306" spans="2:14" ht="12.75">
      <c r="B306" s="4"/>
      <c r="C306" s="9">
        <f>INT(10000/B302/B298+0.5)</f>
        <v>429497</v>
      </c>
      <c r="D306" s="10">
        <f t="shared" si="65"/>
        <v>429497</v>
      </c>
      <c r="E306" s="10"/>
      <c r="F306" s="3" t="s">
        <v>14</v>
      </c>
      <c r="G306" s="6">
        <f t="shared" si="66"/>
        <v>185</v>
      </c>
      <c r="H306" s="6" t="s">
        <v>13</v>
      </c>
      <c r="I306" s="6">
        <f t="shared" si="67"/>
        <v>141</v>
      </c>
      <c r="J306" s="6" t="s">
        <v>13</v>
      </c>
      <c r="K306" s="6">
        <f t="shared" si="68"/>
        <v>6</v>
      </c>
      <c r="L306" s="6" t="s">
        <v>13</v>
      </c>
      <c r="M306" s="6">
        <f t="shared" si="69"/>
        <v>0</v>
      </c>
      <c r="N306" s="6"/>
    </row>
    <row r="307" spans="1:14" ht="12.75">
      <c r="A307" s="2"/>
      <c r="B307" s="4"/>
      <c r="C307" s="9">
        <f>INT(100000/B302/B298+0.5)</f>
        <v>4294967</v>
      </c>
      <c r="D307" s="10">
        <f t="shared" si="65"/>
        <v>4294967</v>
      </c>
      <c r="E307" s="10"/>
      <c r="F307" s="3" t="s">
        <v>14</v>
      </c>
      <c r="G307" s="6">
        <f t="shared" si="66"/>
        <v>55</v>
      </c>
      <c r="H307" s="6" t="s">
        <v>13</v>
      </c>
      <c r="I307" s="6">
        <f t="shared" si="67"/>
        <v>137</v>
      </c>
      <c r="J307" s="6" t="s">
        <v>13</v>
      </c>
      <c r="K307" s="6">
        <f t="shared" si="68"/>
        <v>65</v>
      </c>
      <c r="L307" s="6" t="s">
        <v>13</v>
      </c>
      <c r="M307" s="6">
        <f t="shared" si="69"/>
        <v>0</v>
      </c>
      <c r="N307" s="6"/>
    </row>
    <row r="308" spans="2:14" ht="12.75">
      <c r="B308" s="4"/>
      <c r="C308" s="9">
        <f>INT(1000000/B302/B298+0.5)</f>
        <v>42949673</v>
      </c>
      <c r="D308" s="10">
        <f t="shared" si="65"/>
        <v>42949673</v>
      </c>
      <c r="E308" s="10"/>
      <c r="F308" s="3" t="s">
        <v>14</v>
      </c>
      <c r="G308" s="6">
        <f t="shared" si="66"/>
        <v>41</v>
      </c>
      <c r="H308" s="6" t="s">
        <v>13</v>
      </c>
      <c r="I308" s="6">
        <f t="shared" si="67"/>
        <v>92</v>
      </c>
      <c r="J308" s="6" t="s">
        <v>13</v>
      </c>
      <c r="K308" s="6">
        <f t="shared" si="68"/>
        <v>143</v>
      </c>
      <c r="L308" s="6" t="s">
        <v>13</v>
      </c>
      <c r="M308" s="6">
        <f t="shared" si="69"/>
        <v>2</v>
      </c>
      <c r="N308" s="6"/>
    </row>
    <row r="309" spans="2:14" ht="12.75">
      <c r="B309" s="4"/>
      <c r="C309" s="9">
        <f>INT(10000000/B302/B298+0.5)</f>
        <v>429496730</v>
      </c>
      <c r="D309" s="10">
        <f t="shared" si="65"/>
        <v>429496730</v>
      </c>
      <c r="E309" s="10"/>
      <c r="F309" s="3" t="s">
        <v>14</v>
      </c>
      <c r="G309" s="6">
        <f t="shared" si="66"/>
        <v>154</v>
      </c>
      <c r="H309" s="6" t="s">
        <v>13</v>
      </c>
      <c r="I309" s="6">
        <f t="shared" si="67"/>
        <v>153</v>
      </c>
      <c r="J309" s="6" t="s">
        <v>13</v>
      </c>
      <c r="K309" s="6">
        <f t="shared" si="68"/>
        <v>153</v>
      </c>
      <c r="L309" s="6" t="s">
        <v>13</v>
      </c>
      <c r="M309" s="6">
        <f t="shared" si="69"/>
        <v>25</v>
      </c>
      <c r="N309" s="6"/>
    </row>
    <row r="310" spans="2:14" ht="12.75">
      <c r="B310" s="4"/>
      <c r="C310" s="9">
        <f>INT(100000000/B302/B298+0.5)</f>
        <v>4294967296</v>
      </c>
      <c r="D310" s="10">
        <f t="shared" si="65"/>
        <v>0</v>
      </c>
      <c r="E310" s="10"/>
      <c r="F310" s="3" t="s">
        <v>14</v>
      </c>
      <c r="G310" s="6">
        <f t="shared" si="66"/>
        <v>0</v>
      </c>
      <c r="H310" s="6" t="s">
        <v>13</v>
      </c>
      <c r="I310" s="6">
        <f t="shared" si="67"/>
        <v>0</v>
      </c>
      <c r="J310" s="6" t="s">
        <v>13</v>
      </c>
      <c r="K310" s="6">
        <f t="shared" si="68"/>
        <v>0</v>
      </c>
      <c r="L310" s="6" t="s">
        <v>13</v>
      </c>
      <c r="M310" s="6">
        <f t="shared" si="69"/>
        <v>0</v>
      </c>
      <c r="N310" s="6"/>
    </row>
    <row r="311" spans="2:14" ht="12.75">
      <c r="B311" s="5"/>
      <c r="C311" s="9">
        <f>INT(1000000000/B302/B298+0.5)</f>
        <v>42949672960</v>
      </c>
      <c r="D311" s="10">
        <f t="shared" si="65"/>
        <v>0</v>
      </c>
      <c r="E311" s="10"/>
      <c r="F311" s="3" t="s">
        <v>14</v>
      </c>
      <c r="G311" s="6">
        <f t="shared" si="66"/>
        <v>0</v>
      </c>
      <c r="H311" s="6" t="s">
        <v>13</v>
      </c>
      <c r="I311" s="6">
        <f t="shared" si="67"/>
        <v>0</v>
      </c>
      <c r="J311" s="6" t="s">
        <v>13</v>
      </c>
      <c r="K311" s="6">
        <f t="shared" si="68"/>
        <v>0</v>
      </c>
      <c r="L311" s="6" t="s">
        <v>13</v>
      </c>
      <c r="M311" s="6">
        <f t="shared" si="69"/>
        <v>0</v>
      </c>
      <c r="N311" s="6"/>
    </row>
    <row r="312" spans="2:14" ht="12.75">
      <c r="B312" s="5"/>
      <c r="C312" s="9">
        <f>INT(10000000000/B302/B298+0.5)</f>
        <v>429496729600</v>
      </c>
      <c r="D312" s="10">
        <f t="shared" si="65"/>
        <v>0</v>
      </c>
      <c r="E312" s="10"/>
      <c r="F312" s="3" t="s">
        <v>14</v>
      </c>
      <c r="G312" s="6">
        <f t="shared" si="66"/>
        <v>0</v>
      </c>
      <c r="H312" s="6" t="s">
        <v>13</v>
      </c>
      <c r="I312" s="6">
        <f t="shared" si="67"/>
        <v>0</v>
      </c>
      <c r="J312" s="6" t="s">
        <v>13</v>
      </c>
      <c r="K312" s="6">
        <f t="shared" si="68"/>
        <v>0</v>
      </c>
      <c r="L312" s="6" t="s">
        <v>13</v>
      </c>
      <c r="M312" s="6">
        <f t="shared" si="69"/>
        <v>0</v>
      </c>
      <c r="N312" s="6"/>
    </row>
    <row r="313" spans="2:8" ht="12.75">
      <c r="B313" s="5"/>
      <c r="F313" s="3" t="s">
        <v>14</v>
      </c>
      <c r="G313" s="11">
        <f>IF(B314&lt;0,1,0)+IF(B314&gt;0,2,0)</f>
        <v>0</v>
      </c>
      <c r="H313" s="11"/>
    </row>
    <row r="314" spans="1:27" ht="12.75">
      <c r="A314" t="s">
        <v>0</v>
      </c>
      <c r="B314" s="4">
        <v>0</v>
      </c>
      <c r="F314" s="3" t="s">
        <v>14</v>
      </c>
      <c r="G314" s="11">
        <f>ABS(B314)-10000000000*AA314-1000000000*Y314-100000000*W314-10000000*U314-1000000*S314-100000*Q314-10000*O314-1000*M314-100*K314-I314*10</f>
        <v>0</v>
      </c>
      <c r="H314" s="11" t="s">
        <v>13</v>
      </c>
      <c r="I314" s="11">
        <f>INT((ABS(B314)-10000000000*AA314-1000000000*Y314-100000000*W314-10000000*U314-1000000*S314-100000*Q314-10000*O314-1000*M314-100*K314)/10)</f>
        <v>0</v>
      </c>
      <c r="J314" s="11" t="s">
        <v>13</v>
      </c>
      <c r="K314" s="11">
        <f>INT((ABS(B314)-10000000000*AA314-1000000000*Y314-100000000*W314-10000000*U314-1000000*S314-100000*Q314-10000*O314-1000*M314)/100)</f>
        <v>0</v>
      </c>
      <c r="L314" s="11" t="s">
        <v>13</v>
      </c>
      <c r="M314" s="11">
        <f>INT((ABS(B314)-10000000000*AA314-1000000000*Y314-100000000*W314-10000000*U314-1000000*S314-100000*Q314-10000*O314)/1000)</f>
        <v>0</v>
      </c>
      <c r="N314" s="11" t="s">
        <v>13</v>
      </c>
      <c r="O314" s="11">
        <f>INT((ABS(B314)-10000000000*AA314-1000000000*Y314-100000000*W314-10000000*U314-1000000*S314-100000*Q314)/10000)</f>
        <v>0</v>
      </c>
      <c r="P314" s="11" t="s">
        <v>13</v>
      </c>
      <c r="Q314" s="11">
        <f>INT((ABS(B314)-10000000000*AA314-1000000000*Y314-100000000*W314-10000000*U314-1000000*S314)/100000)</f>
        <v>0</v>
      </c>
      <c r="R314" s="11" t="s">
        <v>13</v>
      </c>
      <c r="S314" s="11">
        <f>INT((ABS(B314)-10000000000*AA314-1000000000*Y314-100000000*W314-10000000*U314)/1000000)</f>
        <v>0</v>
      </c>
      <c r="T314" s="11" t="s">
        <v>13</v>
      </c>
      <c r="U314" s="11">
        <f>INT((ABS(B314)-10000000000*AA314-1000000000*Y314-100000000*W314)/10000000)</f>
        <v>0</v>
      </c>
      <c r="V314" s="11" t="s">
        <v>13</v>
      </c>
      <c r="W314" s="11">
        <f>INT((ABS(B314)-10000000000*AA314-1000000000*Y314)/100000000)</f>
        <v>0</v>
      </c>
      <c r="X314" s="11" t="s">
        <v>13</v>
      </c>
      <c r="Y314" s="11">
        <f>INT((ABS(B314)-10000000000*AA314)/1000000000)</f>
        <v>0</v>
      </c>
      <c r="Z314" s="11" t="s">
        <v>13</v>
      </c>
      <c r="AA314" s="11">
        <f>INT(ABS(B314)/10000000000)</f>
        <v>0</v>
      </c>
    </row>
    <row r="315" spans="2:27" ht="12.75">
      <c r="B315" s="3"/>
      <c r="F315" s="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t="s">
        <v>38</v>
      </c>
      <c r="B316" s="4">
        <v>25</v>
      </c>
      <c r="F316" s="3" t="s">
        <v>14</v>
      </c>
      <c r="G316" s="11">
        <f>INT(B316/(2500/1024))</f>
        <v>10</v>
      </c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t="s">
        <v>37</v>
      </c>
      <c r="B317" s="5">
        <v>1626</v>
      </c>
      <c r="F317" s="3" t="s">
        <v>14</v>
      </c>
      <c r="G317" s="11">
        <f>INT(B317/(2500/1024))-256*INT((B317/(2500/1024))/256)</f>
        <v>154</v>
      </c>
      <c r="H317" s="11" t="s">
        <v>13</v>
      </c>
      <c r="I317" s="11">
        <f>INT((B317/(2500/1024))/256)</f>
        <v>2</v>
      </c>
      <c r="J317" s="11"/>
      <c r="K317" s="11"/>
      <c r="L317" s="11"/>
      <c r="M317" s="11"/>
      <c r="N317" s="11"/>
      <c r="O317" s="11"/>
      <c r="P317" s="2"/>
      <c r="W317" s="11"/>
      <c r="X317" s="11"/>
      <c r="Y317" s="11"/>
      <c r="Z317" s="11"/>
      <c r="AA317" s="11"/>
    </row>
    <row r="318" spans="6:16" ht="12.75">
      <c r="F318" s="3" t="s">
        <v>14</v>
      </c>
      <c r="G318" s="11">
        <v>0</v>
      </c>
      <c r="H318" s="11" t="s">
        <v>13</v>
      </c>
      <c r="I318" s="11">
        <v>0</v>
      </c>
      <c r="J318" s="11" t="s">
        <v>13</v>
      </c>
      <c r="K318" s="11">
        <v>0</v>
      </c>
      <c r="L318" s="11" t="s">
        <v>13</v>
      </c>
      <c r="M318" s="11">
        <v>0</v>
      </c>
      <c r="N318" s="11"/>
      <c r="O318" s="11"/>
      <c r="P318" s="2"/>
    </row>
    <row r="319" ht="12.75">
      <c r="F319" s="3"/>
    </row>
    <row r="320" spans="2:6" ht="12.75">
      <c r="B320">
        <f>B13/POWER(2,32)</f>
        <v>0.023283064365386963</v>
      </c>
      <c r="F320" s="3"/>
    </row>
    <row r="321" ht="12.75">
      <c r="F321" s="3"/>
    </row>
    <row r="322" spans="2:14" ht="12.75">
      <c r="B322" s="4"/>
      <c r="F322" s="3"/>
      <c r="G322" s="6"/>
      <c r="H322" s="6"/>
      <c r="I322" s="6"/>
      <c r="J322" s="6"/>
      <c r="K322" s="6"/>
      <c r="L322" s="6"/>
      <c r="M322" s="6"/>
      <c r="N322" s="6"/>
    </row>
    <row r="323" spans="1:29" ht="12.75">
      <c r="A323" s="2" t="s">
        <v>19</v>
      </c>
      <c r="B323" s="4"/>
      <c r="F323" s="3" t="s">
        <v>14</v>
      </c>
      <c r="G323" s="6">
        <f>G11</f>
        <v>0</v>
      </c>
      <c r="H323" s="6"/>
      <c r="I323" s="6"/>
      <c r="J323" s="6"/>
      <c r="K323" s="6"/>
      <c r="L323" s="6"/>
      <c r="M323" s="6"/>
      <c r="N323" s="6"/>
      <c r="AC323" s="2">
        <v>896</v>
      </c>
    </row>
    <row r="324" spans="1:14" ht="12.75">
      <c r="A324" s="2"/>
      <c r="B324" s="4">
        <v>1</v>
      </c>
      <c r="C324" s="9">
        <f>INT(1/B324/B320+0.5)</f>
        <v>43</v>
      </c>
      <c r="D324" s="10">
        <f>C324-4294967296*INT(C324/4294967296)</f>
        <v>43</v>
      </c>
      <c r="E324" s="10"/>
      <c r="F324" s="3" t="s">
        <v>14</v>
      </c>
      <c r="G324" s="6">
        <f>INT(D324-M324*16777216-K324*65536-I324*256)</f>
        <v>43</v>
      </c>
      <c r="H324" s="6" t="s">
        <v>13</v>
      </c>
      <c r="I324" s="6">
        <f>INT((D324-M324*16777216-K324*65536)/256)</f>
        <v>0</v>
      </c>
      <c r="J324" s="6" t="s">
        <v>13</v>
      </c>
      <c r="K324" s="6">
        <f>INT((D324-M324*16777216)/65536)</f>
        <v>0</v>
      </c>
      <c r="L324" s="6" t="s">
        <v>13</v>
      </c>
      <c r="M324" s="6">
        <f>INT(D324/16777216)</f>
        <v>0</v>
      </c>
      <c r="N324" s="6"/>
    </row>
    <row r="325" spans="1:14" ht="12.75">
      <c r="A325" s="3" t="s">
        <v>31</v>
      </c>
      <c r="B325" s="4"/>
      <c r="C325" s="9">
        <f>INT(10/B324/B320+0.5)</f>
        <v>429</v>
      </c>
      <c r="D325" s="10">
        <f aca="true" t="shared" si="70" ref="D325:D334">C325-4294967296*INT(C325/4294967296)</f>
        <v>429</v>
      </c>
      <c r="E325" s="10"/>
      <c r="F325" s="3" t="s">
        <v>14</v>
      </c>
      <c r="G325" s="6">
        <f aca="true" t="shared" si="71" ref="G325:G334">INT(D325-M325*16777216-K325*65536-I325*256)</f>
        <v>173</v>
      </c>
      <c r="H325" s="6" t="s">
        <v>13</v>
      </c>
      <c r="I325" s="6">
        <f aca="true" t="shared" si="72" ref="I325:I334">INT((D325-M325*16777216-K325*65536)/256)</f>
        <v>1</v>
      </c>
      <c r="J325" s="6" t="s">
        <v>13</v>
      </c>
      <c r="K325" s="6">
        <f aca="true" t="shared" si="73" ref="K325:K334">INT((D325-M325*16777216)/65536)</f>
        <v>0</v>
      </c>
      <c r="L325" s="6" t="s">
        <v>13</v>
      </c>
      <c r="M325" s="6">
        <f aca="true" t="shared" si="74" ref="M325:M334">INT(D325/16777216)</f>
        <v>0</v>
      </c>
      <c r="N325" s="6"/>
    </row>
    <row r="326" spans="2:14" ht="12.75">
      <c r="B326" s="4"/>
      <c r="C326" s="9">
        <f>INT(100/B324/B320+0.5)</f>
        <v>4295</v>
      </c>
      <c r="D326" s="10">
        <f t="shared" si="70"/>
        <v>4295</v>
      </c>
      <c r="E326" s="10"/>
      <c r="F326" s="3" t="s">
        <v>14</v>
      </c>
      <c r="G326" s="6">
        <f t="shared" si="71"/>
        <v>199</v>
      </c>
      <c r="H326" s="6" t="s">
        <v>13</v>
      </c>
      <c r="I326" s="6">
        <f t="shared" si="72"/>
        <v>16</v>
      </c>
      <c r="J326" s="6" t="s">
        <v>13</v>
      </c>
      <c r="K326" s="6">
        <f t="shared" si="73"/>
        <v>0</v>
      </c>
      <c r="L326" s="6" t="s">
        <v>13</v>
      </c>
      <c r="M326" s="6">
        <f t="shared" si="74"/>
        <v>0</v>
      </c>
      <c r="N326" s="6"/>
    </row>
    <row r="327" spans="2:14" ht="12.75">
      <c r="B327" s="4"/>
      <c r="C327" s="9">
        <f>INT(1000/B324/B320+0.5)</f>
        <v>42950</v>
      </c>
      <c r="D327" s="10">
        <f t="shared" si="70"/>
        <v>42950</v>
      </c>
      <c r="E327" s="10"/>
      <c r="F327" s="3" t="s">
        <v>14</v>
      </c>
      <c r="G327" s="6">
        <f t="shared" si="71"/>
        <v>198</v>
      </c>
      <c r="H327" s="6" t="s">
        <v>13</v>
      </c>
      <c r="I327" s="6">
        <f t="shared" si="72"/>
        <v>167</v>
      </c>
      <c r="J327" s="6" t="s">
        <v>13</v>
      </c>
      <c r="K327" s="6">
        <f t="shared" si="73"/>
        <v>0</v>
      </c>
      <c r="L327" s="6" t="s">
        <v>13</v>
      </c>
      <c r="M327" s="6">
        <f t="shared" si="74"/>
        <v>0</v>
      </c>
      <c r="N327" s="6"/>
    </row>
    <row r="328" spans="2:14" ht="12.75">
      <c r="B328" s="4"/>
      <c r="C328" s="9">
        <f>INT(10000/B324/B320+0.5)</f>
        <v>429497</v>
      </c>
      <c r="D328" s="10">
        <f t="shared" si="70"/>
        <v>429497</v>
      </c>
      <c r="E328" s="10"/>
      <c r="F328" s="3" t="s">
        <v>14</v>
      </c>
      <c r="G328" s="6">
        <f t="shared" si="71"/>
        <v>185</v>
      </c>
      <c r="H328" s="6" t="s">
        <v>13</v>
      </c>
      <c r="I328" s="6">
        <f t="shared" si="72"/>
        <v>141</v>
      </c>
      <c r="J328" s="6" t="s">
        <v>13</v>
      </c>
      <c r="K328" s="6">
        <f t="shared" si="73"/>
        <v>6</v>
      </c>
      <c r="L328" s="6" t="s">
        <v>13</v>
      </c>
      <c r="M328" s="6">
        <f t="shared" si="74"/>
        <v>0</v>
      </c>
      <c r="N328" s="6"/>
    </row>
    <row r="329" spans="1:14" ht="12.75">
      <c r="A329" s="2"/>
      <c r="B329" s="4"/>
      <c r="C329" s="9">
        <f>INT(100000/B324/B320+0.5)</f>
        <v>4294967</v>
      </c>
      <c r="D329" s="10">
        <f t="shared" si="70"/>
        <v>4294967</v>
      </c>
      <c r="E329" s="10"/>
      <c r="F329" s="3" t="s">
        <v>14</v>
      </c>
      <c r="G329" s="6">
        <f t="shared" si="71"/>
        <v>55</v>
      </c>
      <c r="H329" s="6" t="s">
        <v>13</v>
      </c>
      <c r="I329" s="6">
        <f t="shared" si="72"/>
        <v>137</v>
      </c>
      <c r="J329" s="6" t="s">
        <v>13</v>
      </c>
      <c r="K329" s="6">
        <f t="shared" si="73"/>
        <v>65</v>
      </c>
      <c r="L329" s="6" t="s">
        <v>13</v>
      </c>
      <c r="M329" s="6">
        <f t="shared" si="74"/>
        <v>0</v>
      </c>
      <c r="N329" s="6"/>
    </row>
    <row r="330" spans="2:14" ht="12.75">
      <c r="B330" s="4"/>
      <c r="C330" s="9">
        <f>INT(1000000/B324/B320+0.5)</f>
        <v>42949673</v>
      </c>
      <c r="D330" s="10">
        <f t="shared" si="70"/>
        <v>42949673</v>
      </c>
      <c r="E330" s="10"/>
      <c r="F330" s="3" t="s">
        <v>14</v>
      </c>
      <c r="G330" s="6">
        <f t="shared" si="71"/>
        <v>41</v>
      </c>
      <c r="H330" s="6" t="s">
        <v>13</v>
      </c>
      <c r="I330" s="6">
        <f t="shared" si="72"/>
        <v>92</v>
      </c>
      <c r="J330" s="6" t="s">
        <v>13</v>
      </c>
      <c r="K330" s="6">
        <f t="shared" si="73"/>
        <v>143</v>
      </c>
      <c r="L330" s="6" t="s">
        <v>13</v>
      </c>
      <c r="M330" s="6">
        <f t="shared" si="74"/>
        <v>2</v>
      </c>
      <c r="N330" s="6"/>
    </row>
    <row r="331" spans="2:14" ht="12.75">
      <c r="B331" s="4"/>
      <c r="C331" s="9">
        <f>INT(10000000/B324/B320+0.5)</f>
        <v>429496730</v>
      </c>
      <c r="D331" s="10">
        <f t="shared" si="70"/>
        <v>429496730</v>
      </c>
      <c r="E331" s="10"/>
      <c r="F331" s="3" t="s">
        <v>14</v>
      </c>
      <c r="G331" s="6">
        <f t="shared" si="71"/>
        <v>154</v>
      </c>
      <c r="H331" s="6" t="s">
        <v>13</v>
      </c>
      <c r="I331" s="6">
        <f t="shared" si="72"/>
        <v>153</v>
      </c>
      <c r="J331" s="6" t="s">
        <v>13</v>
      </c>
      <c r="K331" s="6">
        <f t="shared" si="73"/>
        <v>153</v>
      </c>
      <c r="L331" s="6" t="s">
        <v>13</v>
      </c>
      <c r="M331" s="6">
        <f t="shared" si="74"/>
        <v>25</v>
      </c>
      <c r="N331" s="6"/>
    </row>
    <row r="332" spans="2:14" ht="12.75">
      <c r="B332" s="4"/>
      <c r="C332" s="9">
        <f>INT(100000000/B324/B320+0.5)</f>
        <v>4294967296</v>
      </c>
      <c r="D332" s="10">
        <f t="shared" si="70"/>
        <v>0</v>
      </c>
      <c r="E332" s="10"/>
      <c r="F332" s="3" t="s">
        <v>14</v>
      </c>
      <c r="G332" s="6">
        <f t="shared" si="71"/>
        <v>0</v>
      </c>
      <c r="H332" s="6" t="s">
        <v>13</v>
      </c>
      <c r="I332" s="6">
        <f t="shared" si="72"/>
        <v>0</v>
      </c>
      <c r="J332" s="6" t="s">
        <v>13</v>
      </c>
      <c r="K332" s="6">
        <f t="shared" si="73"/>
        <v>0</v>
      </c>
      <c r="L332" s="6" t="s">
        <v>13</v>
      </c>
      <c r="M332" s="6">
        <f t="shared" si="74"/>
        <v>0</v>
      </c>
      <c r="N332" s="6"/>
    </row>
    <row r="333" spans="2:14" ht="12.75">
      <c r="B333" s="5"/>
      <c r="C333" s="9">
        <f>INT(1000000000/B324/B320+0.5)</f>
        <v>42949672960</v>
      </c>
      <c r="D333" s="10">
        <f t="shared" si="70"/>
        <v>0</v>
      </c>
      <c r="E333" s="10"/>
      <c r="F333" s="3" t="s">
        <v>14</v>
      </c>
      <c r="G333" s="6">
        <f t="shared" si="71"/>
        <v>0</v>
      </c>
      <c r="H333" s="6" t="s">
        <v>13</v>
      </c>
      <c r="I333" s="6">
        <f t="shared" si="72"/>
        <v>0</v>
      </c>
      <c r="J333" s="6" t="s">
        <v>13</v>
      </c>
      <c r="K333" s="6">
        <f t="shared" si="73"/>
        <v>0</v>
      </c>
      <c r="L333" s="6" t="s">
        <v>13</v>
      </c>
      <c r="M333" s="6">
        <f t="shared" si="74"/>
        <v>0</v>
      </c>
      <c r="N333" s="6"/>
    </row>
    <row r="334" spans="2:14" ht="12.75">
      <c r="B334" s="5"/>
      <c r="C334" s="9">
        <f>INT(10000000000/B324/B320+0.5)</f>
        <v>429496729600</v>
      </c>
      <c r="D334" s="10">
        <f t="shared" si="70"/>
        <v>0</v>
      </c>
      <c r="E334" s="10"/>
      <c r="F334" s="3" t="s">
        <v>14</v>
      </c>
      <c r="G334" s="6">
        <f t="shared" si="71"/>
        <v>0</v>
      </c>
      <c r="H334" s="6" t="s">
        <v>13</v>
      </c>
      <c r="I334" s="6">
        <f t="shared" si="72"/>
        <v>0</v>
      </c>
      <c r="J334" s="6" t="s">
        <v>13</v>
      </c>
      <c r="K334" s="6">
        <f t="shared" si="73"/>
        <v>0</v>
      </c>
      <c r="L334" s="6" t="s">
        <v>13</v>
      </c>
      <c r="M334" s="6">
        <f t="shared" si="74"/>
        <v>0</v>
      </c>
      <c r="N334" s="6"/>
    </row>
    <row r="335" spans="2:8" ht="12.75">
      <c r="B335" s="5"/>
      <c r="F335" s="3" t="s">
        <v>14</v>
      </c>
      <c r="G335" s="11">
        <f>IF(B336&lt;0,1,0)+IF(B336&gt;0,2,0)</f>
        <v>0</v>
      </c>
      <c r="H335" s="11"/>
    </row>
    <row r="336" spans="1:27" ht="12.75">
      <c r="A336" t="s">
        <v>0</v>
      </c>
      <c r="B336" s="4">
        <v>0</v>
      </c>
      <c r="F336" s="3" t="s">
        <v>14</v>
      </c>
      <c r="G336" s="11">
        <f>ABS(B336)-10000000000*AA336-1000000000*Y336-100000000*W336-10000000*U336-1000000*S336-100000*Q336-10000*O336-1000*M336-100*K336-I336*10</f>
        <v>0</v>
      </c>
      <c r="H336" s="11" t="s">
        <v>13</v>
      </c>
      <c r="I336" s="11">
        <f>INT((ABS(B336)-10000000000*AA336-1000000000*Y336-100000000*W336-10000000*U336-1000000*S336-100000*Q336-10000*O336-1000*M336-100*K336)/10)</f>
        <v>0</v>
      </c>
      <c r="J336" s="11" t="s">
        <v>13</v>
      </c>
      <c r="K336" s="11">
        <f>INT((ABS(B336)-10000000000*AA336-1000000000*Y336-100000000*W336-10000000*U336-1000000*S336-100000*Q336-10000*O336-1000*M336)/100)</f>
        <v>0</v>
      </c>
      <c r="L336" s="11" t="s">
        <v>13</v>
      </c>
      <c r="M336" s="11">
        <f>INT((ABS(B336)-10000000000*AA336-1000000000*Y336-100000000*W336-10000000*U336-1000000*S336-100000*Q336-10000*O336)/1000)</f>
        <v>0</v>
      </c>
      <c r="N336" s="11" t="s">
        <v>13</v>
      </c>
      <c r="O336" s="11">
        <f>INT((ABS(B336)-10000000000*AA336-1000000000*Y336-100000000*W336-10000000*U336-1000000*S336-100000*Q336)/10000)</f>
        <v>0</v>
      </c>
      <c r="P336" s="11" t="s">
        <v>13</v>
      </c>
      <c r="Q336" s="11">
        <f>INT((ABS(B336)-10000000000*AA336-1000000000*Y336-100000000*W336-10000000*U336-1000000*S336)/100000)</f>
        <v>0</v>
      </c>
      <c r="R336" s="11" t="s">
        <v>13</v>
      </c>
      <c r="S336" s="11">
        <f>INT((ABS(B336)-10000000000*AA336-1000000000*Y336-100000000*W336-10000000*U336)/1000000)</f>
        <v>0</v>
      </c>
      <c r="T336" s="11" t="s">
        <v>13</v>
      </c>
      <c r="U336" s="11">
        <f>INT((ABS(B336)-10000000000*AA336-1000000000*Y336-100000000*W336)/10000000)</f>
        <v>0</v>
      </c>
      <c r="V336" s="11" t="s">
        <v>13</v>
      </c>
      <c r="W336" s="11">
        <f>INT((ABS(B336)-10000000000*AA336-1000000000*Y336)/100000000)</f>
        <v>0</v>
      </c>
      <c r="X336" s="11" t="s">
        <v>13</v>
      </c>
      <c r="Y336" s="11">
        <f>INT((ABS(B336)-10000000000*AA336)/1000000000)</f>
        <v>0</v>
      </c>
      <c r="Z336" s="11" t="s">
        <v>13</v>
      </c>
      <c r="AA336" s="11">
        <f>INT(ABS(B336)/10000000000)</f>
        <v>0</v>
      </c>
    </row>
    <row r="337" spans="2:27" ht="12.75">
      <c r="B337" s="3"/>
      <c r="F337" s="3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2" ht="12.75">
      <c r="A338" t="s">
        <v>38</v>
      </c>
      <c r="B338" s="4">
        <v>25</v>
      </c>
      <c r="F338" s="3" t="s">
        <v>14</v>
      </c>
      <c r="G338" s="11">
        <f>INT(B338/(2500/1024))</f>
        <v>10</v>
      </c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16" ht="12.75">
      <c r="A339" t="s">
        <v>37</v>
      </c>
      <c r="B339" s="5">
        <v>1626</v>
      </c>
      <c r="F339" s="3" t="s">
        <v>14</v>
      </c>
      <c r="G339" s="11">
        <f>INT(B339/(2500/1024))-256*INT((B339/(2500/1024))/256)</f>
        <v>154</v>
      </c>
      <c r="H339" s="11" t="s">
        <v>13</v>
      </c>
      <c r="I339" s="11">
        <f>INT((B339/(2500/1024))/256)</f>
        <v>2</v>
      </c>
      <c r="J339" s="11"/>
      <c r="K339" s="11"/>
      <c r="L339" s="11"/>
      <c r="M339" s="11"/>
      <c r="N339" s="11"/>
      <c r="O339" s="11"/>
      <c r="P339" s="2"/>
    </row>
    <row r="340" spans="6:16" ht="12.75">
      <c r="F340" s="3" t="s">
        <v>14</v>
      </c>
      <c r="G340" s="11">
        <v>0</v>
      </c>
      <c r="H340" s="11" t="s">
        <v>13</v>
      </c>
      <c r="I340" s="11">
        <v>0</v>
      </c>
      <c r="J340" s="11" t="s">
        <v>13</v>
      </c>
      <c r="K340" s="11">
        <v>0</v>
      </c>
      <c r="L340" s="11" t="s">
        <v>13</v>
      </c>
      <c r="M340" s="11">
        <v>0</v>
      </c>
      <c r="N340" s="11"/>
      <c r="O340" s="11"/>
      <c r="P340" s="2"/>
    </row>
    <row r="341" ht="12.75">
      <c r="F341" s="3"/>
    </row>
    <row r="342" spans="2:6" ht="12.75">
      <c r="B342">
        <f>B13/POWER(2,32)</f>
        <v>0.023283064365386963</v>
      </c>
      <c r="F342" s="3"/>
    </row>
    <row r="343" ht="12.75">
      <c r="F343" s="3"/>
    </row>
    <row r="344" spans="2:14" ht="12.75">
      <c r="B344" s="4"/>
      <c r="F344" s="3"/>
      <c r="G344" s="6"/>
      <c r="H344" s="6"/>
      <c r="I344" s="6"/>
      <c r="J344" s="6"/>
      <c r="K344" s="6"/>
      <c r="L344" s="6"/>
      <c r="M344" s="6"/>
      <c r="N344" s="6"/>
    </row>
    <row r="345" spans="1:29" ht="12.75">
      <c r="A345" s="2" t="s">
        <v>20</v>
      </c>
      <c r="B345" s="4"/>
      <c r="F345" s="3" t="s">
        <v>14</v>
      </c>
      <c r="G345" s="6">
        <f>G33</f>
        <v>0</v>
      </c>
      <c r="H345" s="6"/>
      <c r="I345" s="6"/>
      <c r="J345" s="6"/>
      <c r="K345" s="6"/>
      <c r="L345" s="6"/>
      <c r="M345" s="6"/>
      <c r="N345" s="6"/>
      <c r="AC345" s="2">
        <v>960</v>
      </c>
    </row>
    <row r="346" spans="1:14" ht="12.75">
      <c r="A346" s="2"/>
      <c r="B346" s="4">
        <v>1</v>
      </c>
      <c r="C346" s="9">
        <f>INT(1/B346/B342+0.5)</f>
        <v>43</v>
      </c>
      <c r="D346" s="10">
        <f>C346-4294967296*INT(C346/4294967296)</f>
        <v>43</v>
      </c>
      <c r="E346" s="10"/>
      <c r="F346" s="3" t="s">
        <v>14</v>
      </c>
      <c r="G346" s="6">
        <f>INT(D346-M346*16777216-K346*65536-I346*256)</f>
        <v>43</v>
      </c>
      <c r="H346" s="6" t="s">
        <v>13</v>
      </c>
      <c r="I346" s="6">
        <f>INT((D346-M346*16777216-K346*65536)/256)</f>
        <v>0</v>
      </c>
      <c r="J346" s="6" t="s">
        <v>13</v>
      </c>
      <c r="K346" s="6">
        <f>INT((D346-M346*16777216)/65536)</f>
        <v>0</v>
      </c>
      <c r="L346" s="6" t="s">
        <v>13</v>
      </c>
      <c r="M346" s="6">
        <f>INT(D346/16777216)</f>
        <v>0</v>
      </c>
      <c r="N346" s="6"/>
    </row>
    <row r="347" spans="1:14" ht="12.75">
      <c r="A347" s="3" t="s">
        <v>31</v>
      </c>
      <c r="B347" s="4"/>
      <c r="C347" s="9">
        <f>INT(10/B346/B342+0.5)</f>
        <v>429</v>
      </c>
      <c r="D347" s="10">
        <f aca="true" t="shared" si="75" ref="D347:D356">C347-4294967296*INT(C347/4294967296)</f>
        <v>429</v>
      </c>
      <c r="E347" s="10"/>
      <c r="F347" s="3" t="s">
        <v>14</v>
      </c>
      <c r="G347" s="6">
        <f aca="true" t="shared" si="76" ref="G347:G356">INT(D347-M347*16777216-K347*65536-I347*256)</f>
        <v>173</v>
      </c>
      <c r="H347" s="6" t="s">
        <v>13</v>
      </c>
      <c r="I347" s="6">
        <f aca="true" t="shared" si="77" ref="I347:I356">INT((D347-M347*16777216-K347*65536)/256)</f>
        <v>1</v>
      </c>
      <c r="J347" s="6" t="s">
        <v>13</v>
      </c>
      <c r="K347" s="6">
        <f aca="true" t="shared" si="78" ref="K347:K356">INT((D347-M347*16777216)/65536)</f>
        <v>0</v>
      </c>
      <c r="L347" s="6" t="s">
        <v>13</v>
      </c>
      <c r="M347" s="6">
        <f aca="true" t="shared" si="79" ref="M347:M356">INT(D347/16777216)</f>
        <v>0</v>
      </c>
      <c r="N347" s="6"/>
    </row>
    <row r="348" spans="2:14" ht="12.75">
      <c r="B348" s="4"/>
      <c r="C348" s="9">
        <f>INT(100/B346/B342+0.5)</f>
        <v>4295</v>
      </c>
      <c r="D348" s="10">
        <f t="shared" si="75"/>
        <v>4295</v>
      </c>
      <c r="E348" s="10"/>
      <c r="F348" s="3" t="s">
        <v>14</v>
      </c>
      <c r="G348" s="6">
        <f t="shared" si="76"/>
        <v>199</v>
      </c>
      <c r="H348" s="6" t="s">
        <v>13</v>
      </c>
      <c r="I348" s="6">
        <f t="shared" si="77"/>
        <v>16</v>
      </c>
      <c r="J348" s="6" t="s">
        <v>13</v>
      </c>
      <c r="K348" s="6">
        <f t="shared" si="78"/>
        <v>0</v>
      </c>
      <c r="L348" s="6" t="s">
        <v>13</v>
      </c>
      <c r="M348" s="6">
        <f t="shared" si="79"/>
        <v>0</v>
      </c>
      <c r="N348" s="6"/>
    </row>
    <row r="349" spans="2:14" ht="12.75">
      <c r="B349" s="4"/>
      <c r="C349" s="9">
        <f>INT(1000/B346/B342+0.5)</f>
        <v>42950</v>
      </c>
      <c r="D349" s="10">
        <f t="shared" si="75"/>
        <v>42950</v>
      </c>
      <c r="E349" s="10"/>
      <c r="F349" s="3" t="s">
        <v>14</v>
      </c>
      <c r="G349" s="6">
        <f t="shared" si="76"/>
        <v>198</v>
      </c>
      <c r="H349" s="6" t="s">
        <v>13</v>
      </c>
      <c r="I349" s="6">
        <f t="shared" si="77"/>
        <v>167</v>
      </c>
      <c r="J349" s="6" t="s">
        <v>13</v>
      </c>
      <c r="K349" s="6">
        <f t="shared" si="78"/>
        <v>0</v>
      </c>
      <c r="L349" s="6" t="s">
        <v>13</v>
      </c>
      <c r="M349" s="6">
        <f t="shared" si="79"/>
        <v>0</v>
      </c>
      <c r="N349" s="6"/>
    </row>
    <row r="350" spans="2:14" ht="12.75">
      <c r="B350" s="4"/>
      <c r="C350" s="9">
        <f>INT(10000/B346/B342+0.5)</f>
        <v>429497</v>
      </c>
      <c r="D350" s="10">
        <f t="shared" si="75"/>
        <v>429497</v>
      </c>
      <c r="E350" s="10"/>
      <c r="F350" s="3" t="s">
        <v>14</v>
      </c>
      <c r="G350" s="6">
        <f t="shared" si="76"/>
        <v>185</v>
      </c>
      <c r="H350" s="6" t="s">
        <v>13</v>
      </c>
      <c r="I350" s="6">
        <f t="shared" si="77"/>
        <v>141</v>
      </c>
      <c r="J350" s="6" t="s">
        <v>13</v>
      </c>
      <c r="K350" s="6">
        <f t="shared" si="78"/>
        <v>6</v>
      </c>
      <c r="L350" s="6" t="s">
        <v>13</v>
      </c>
      <c r="M350" s="6">
        <f t="shared" si="79"/>
        <v>0</v>
      </c>
      <c r="N350" s="6"/>
    </row>
    <row r="351" spans="1:14" ht="12.75">
      <c r="A351" s="2"/>
      <c r="B351" s="4"/>
      <c r="C351" s="9">
        <f>INT(100000/B346/B342+0.5)</f>
        <v>4294967</v>
      </c>
      <c r="D351" s="10">
        <f t="shared" si="75"/>
        <v>4294967</v>
      </c>
      <c r="E351" s="10"/>
      <c r="F351" s="3" t="s">
        <v>14</v>
      </c>
      <c r="G351" s="6">
        <f t="shared" si="76"/>
        <v>55</v>
      </c>
      <c r="H351" s="6" t="s">
        <v>13</v>
      </c>
      <c r="I351" s="6">
        <f t="shared" si="77"/>
        <v>137</v>
      </c>
      <c r="J351" s="6" t="s">
        <v>13</v>
      </c>
      <c r="K351" s="6">
        <f t="shared" si="78"/>
        <v>65</v>
      </c>
      <c r="L351" s="6" t="s">
        <v>13</v>
      </c>
      <c r="M351" s="6">
        <f t="shared" si="79"/>
        <v>0</v>
      </c>
      <c r="N351" s="6"/>
    </row>
    <row r="352" spans="2:14" ht="12.75">
      <c r="B352" s="4"/>
      <c r="C352" s="9">
        <f>INT(1000000/B346/B342+0.5)</f>
        <v>42949673</v>
      </c>
      <c r="D352" s="10">
        <f t="shared" si="75"/>
        <v>42949673</v>
      </c>
      <c r="E352" s="10"/>
      <c r="F352" s="3" t="s">
        <v>14</v>
      </c>
      <c r="G352" s="6">
        <f t="shared" si="76"/>
        <v>41</v>
      </c>
      <c r="H352" s="6" t="s">
        <v>13</v>
      </c>
      <c r="I352" s="6">
        <f t="shared" si="77"/>
        <v>92</v>
      </c>
      <c r="J352" s="6" t="s">
        <v>13</v>
      </c>
      <c r="K352" s="6">
        <f t="shared" si="78"/>
        <v>143</v>
      </c>
      <c r="L352" s="6" t="s">
        <v>13</v>
      </c>
      <c r="M352" s="6">
        <f t="shared" si="79"/>
        <v>2</v>
      </c>
      <c r="N352" s="6"/>
    </row>
    <row r="353" spans="2:14" ht="12.75">
      <c r="B353" s="4"/>
      <c r="C353" s="9">
        <f>INT(10000000/B346/B342+0.5)</f>
        <v>429496730</v>
      </c>
      <c r="D353" s="10">
        <f t="shared" si="75"/>
        <v>429496730</v>
      </c>
      <c r="E353" s="10"/>
      <c r="F353" s="3" t="s">
        <v>14</v>
      </c>
      <c r="G353" s="6">
        <f t="shared" si="76"/>
        <v>154</v>
      </c>
      <c r="H353" s="6" t="s">
        <v>13</v>
      </c>
      <c r="I353" s="6">
        <f t="shared" si="77"/>
        <v>153</v>
      </c>
      <c r="J353" s="6" t="s">
        <v>13</v>
      </c>
      <c r="K353" s="6">
        <f t="shared" si="78"/>
        <v>153</v>
      </c>
      <c r="L353" s="6" t="s">
        <v>13</v>
      </c>
      <c r="M353" s="6">
        <f t="shared" si="79"/>
        <v>25</v>
      </c>
      <c r="N353" s="6"/>
    </row>
    <row r="354" spans="2:14" ht="12.75">
      <c r="B354" s="4"/>
      <c r="C354" s="9">
        <f>INT(100000000/B346/B342+0.5)</f>
        <v>4294967296</v>
      </c>
      <c r="D354" s="10">
        <f t="shared" si="75"/>
        <v>0</v>
      </c>
      <c r="E354" s="10"/>
      <c r="F354" s="3" t="s">
        <v>14</v>
      </c>
      <c r="G354" s="6">
        <f t="shared" si="76"/>
        <v>0</v>
      </c>
      <c r="H354" s="6" t="s">
        <v>13</v>
      </c>
      <c r="I354" s="6">
        <f t="shared" si="77"/>
        <v>0</v>
      </c>
      <c r="J354" s="6" t="s">
        <v>13</v>
      </c>
      <c r="K354" s="6">
        <f t="shared" si="78"/>
        <v>0</v>
      </c>
      <c r="L354" s="6" t="s">
        <v>13</v>
      </c>
      <c r="M354" s="6">
        <f t="shared" si="79"/>
        <v>0</v>
      </c>
      <c r="N354" s="6"/>
    </row>
    <row r="355" spans="2:14" ht="12.75">
      <c r="B355" s="5"/>
      <c r="C355" s="9">
        <f>INT(1000000000/B346/B342+0.5)</f>
        <v>42949672960</v>
      </c>
      <c r="D355" s="10">
        <f t="shared" si="75"/>
        <v>0</v>
      </c>
      <c r="E355" s="10"/>
      <c r="F355" s="3" t="s">
        <v>14</v>
      </c>
      <c r="G355" s="6">
        <f t="shared" si="76"/>
        <v>0</v>
      </c>
      <c r="H355" s="6" t="s">
        <v>13</v>
      </c>
      <c r="I355" s="6">
        <f t="shared" si="77"/>
        <v>0</v>
      </c>
      <c r="J355" s="6" t="s">
        <v>13</v>
      </c>
      <c r="K355" s="6">
        <f t="shared" si="78"/>
        <v>0</v>
      </c>
      <c r="L355" s="6" t="s">
        <v>13</v>
      </c>
      <c r="M355" s="6">
        <f t="shared" si="79"/>
        <v>0</v>
      </c>
      <c r="N355" s="6"/>
    </row>
    <row r="356" spans="2:14" ht="12.75">
      <c r="B356" s="5"/>
      <c r="C356" s="9">
        <f>INT(10000000000/B346/B342+0.5)</f>
        <v>429496729600</v>
      </c>
      <c r="D356" s="10">
        <f t="shared" si="75"/>
        <v>0</v>
      </c>
      <c r="E356" s="10"/>
      <c r="F356" s="3" t="s">
        <v>14</v>
      </c>
      <c r="G356" s="6">
        <f t="shared" si="76"/>
        <v>0</v>
      </c>
      <c r="H356" s="6" t="s">
        <v>13</v>
      </c>
      <c r="I356" s="6">
        <f t="shared" si="77"/>
        <v>0</v>
      </c>
      <c r="J356" s="6" t="s">
        <v>13</v>
      </c>
      <c r="K356" s="6">
        <f t="shared" si="78"/>
        <v>0</v>
      </c>
      <c r="L356" s="6" t="s">
        <v>13</v>
      </c>
      <c r="M356" s="6">
        <f t="shared" si="79"/>
        <v>0</v>
      </c>
      <c r="N356" s="6"/>
    </row>
    <row r="357" spans="2:8" ht="12.75">
      <c r="B357" s="5"/>
      <c r="F357" s="3" t="s">
        <v>14</v>
      </c>
      <c r="G357" s="11">
        <f>IF(B358&lt;0,1,0)+IF(B358&gt;0,2,0)</f>
        <v>0</v>
      </c>
      <c r="H357" s="11"/>
    </row>
    <row r="358" spans="1:27" ht="12.75">
      <c r="A358" t="s">
        <v>0</v>
      </c>
      <c r="B358" s="4">
        <v>0</v>
      </c>
      <c r="F358" s="3" t="s">
        <v>14</v>
      </c>
      <c r="G358" s="11">
        <f>ABS(B358)-10000000000*AA358-1000000000*Y358-100000000*W358-10000000*U358-1000000*S358-100000*Q358-10000*O358-1000*M358-100*K358-I358*10</f>
        <v>0</v>
      </c>
      <c r="H358" s="11" t="s">
        <v>13</v>
      </c>
      <c r="I358" s="11">
        <f>INT((ABS(B358)-10000000000*AA358-1000000000*Y358-100000000*W358-10000000*U358-1000000*S358-100000*Q358-10000*O358-1000*M358-100*K358)/10)</f>
        <v>0</v>
      </c>
      <c r="J358" s="11" t="s">
        <v>13</v>
      </c>
      <c r="K358" s="11">
        <f>INT((ABS(B358)-10000000000*AA358-1000000000*Y358-100000000*W358-10000000*U358-1000000*S358-100000*Q358-10000*O358-1000*M358)/100)</f>
        <v>0</v>
      </c>
      <c r="L358" s="11" t="s">
        <v>13</v>
      </c>
      <c r="M358" s="11">
        <f>INT((ABS(B358)-10000000000*AA358-1000000000*Y358-100000000*W358-10000000*U358-1000000*S358-100000*Q358-10000*O358)/1000)</f>
        <v>0</v>
      </c>
      <c r="N358" s="11" t="s">
        <v>13</v>
      </c>
      <c r="O358" s="11">
        <f>INT((ABS(B358)-10000000000*AA358-1000000000*Y358-100000000*W358-10000000*U358-1000000*S358-100000*Q358)/10000)</f>
        <v>0</v>
      </c>
      <c r="P358" s="11" t="s">
        <v>13</v>
      </c>
      <c r="Q358" s="11">
        <f>INT((ABS(B358)-10000000000*AA358-1000000000*Y358-100000000*W358-10000000*U358-1000000*S358)/100000)</f>
        <v>0</v>
      </c>
      <c r="R358" s="11" t="s">
        <v>13</v>
      </c>
      <c r="S358" s="11">
        <f>INT((ABS(B358)-10000000000*AA358-1000000000*Y358-100000000*W358-10000000*U358)/1000000)</f>
        <v>0</v>
      </c>
      <c r="T358" s="11" t="s">
        <v>13</v>
      </c>
      <c r="U358" s="11">
        <f>INT((ABS(B358)-10000000000*AA358-1000000000*Y358-100000000*W358)/10000000)</f>
        <v>0</v>
      </c>
      <c r="V358" s="11" t="s">
        <v>13</v>
      </c>
      <c r="W358" s="11">
        <f>INT((ABS(B358)-10000000000*AA358-1000000000*Y358)/100000000)</f>
        <v>0</v>
      </c>
      <c r="X358" s="11" t="s">
        <v>13</v>
      </c>
      <c r="Y358" s="11">
        <f>INT((ABS(B358)-10000000000*AA358)/1000000000)</f>
        <v>0</v>
      </c>
      <c r="Z358" s="11" t="s">
        <v>13</v>
      </c>
      <c r="AA358" s="11">
        <f>INT(ABS(B358)/10000000000)</f>
        <v>0</v>
      </c>
    </row>
    <row r="359" spans="2:27" ht="12.75">
      <c r="B359" s="3"/>
      <c r="F359" s="3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2" ht="12.75">
      <c r="A360" t="s">
        <v>38</v>
      </c>
      <c r="B360" s="4">
        <v>25</v>
      </c>
      <c r="F360" s="3" t="s">
        <v>14</v>
      </c>
      <c r="G360" s="11">
        <f>INT(B360/(2500/1024))</f>
        <v>10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16" ht="12.75">
      <c r="A361" t="s">
        <v>37</v>
      </c>
      <c r="B361" s="5">
        <v>1626</v>
      </c>
      <c r="F361" s="3" t="s">
        <v>14</v>
      </c>
      <c r="G361" s="11">
        <f>INT(B361/(2500/1024))-256*INT((B361/(2500/1024))/256)</f>
        <v>154</v>
      </c>
      <c r="H361" s="11" t="s">
        <v>13</v>
      </c>
      <c r="I361" s="11">
        <f>INT((B361/(2500/1024))/256)</f>
        <v>2</v>
      </c>
      <c r="J361" s="11"/>
      <c r="K361" s="11"/>
      <c r="L361" s="11"/>
      <c r="M361" s="11"/>
      <c r="N361" s="11"/>
      <c r="O361" s="11"/>
      <c r="P361" s="2"/>
    </row>
    <row r="362" spans="6:16" ht="12.75">
      <c r="F362" s="3" t="s">
        <v>14</v>
      </c>
      <c r="G362" s="11">
        <v>0</v>
      </c>
      <c r="H362" s="11" t="s">
        <v>13</v>
      </c>
      <c r="I362" s="11">
        <v>0</v>
      </c>
      <c r="J362" s="11" t="s">
        <v>13</v>
      </c>
      <c r="K362" s="11">
        <v>0</v>
      </c>
      <c r="L362" s="11" t="s">
        <v>13</v>
      </c>
      <c r="M362" s="11">
        <v>0</v>
      </c>
      <c r="N362" s="11"/>
      <c r="O362" s="11"/>
      <c r="P362" s="2"/>
    </row>
    <row r="363" ht="12.75">
      <c r="F363" s="3"/>
    </row>
    <row r="364" ht="12.75">
      <c r="F364" s="3"/>
    </row>
  </sheetData>
  <mergeCells count="2">
    <mergeCell ref="G3:M3"/>
    <mergeCell ref="B3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proba</dc:creator>
  <cp:keywords/>
  <dc:description/>
  <cp:lastModifiedBy>proba</cp:lastModifiedBy>
  <dcterms:created xsi:type="dcterms:W3CDTF">2003-05-24T13:07:54Z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